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600" windowHeight="8565" activeTab="0"/>
  </bookViews>
  <sheets>
    <sheet name="Приложение 4" sheetId="1" r:id="rId1"/>
  </sheets>
  <definedNames>
    <definedName name="_xlnm._FilterDatabase" localSheetId="0" hidden="1">'Приложение 4'!$A$11:$N$97</definedName>
    <definedName name="Excel_BuiltIn__FilterDatabase" localSheetId="0">'Приложение 4'!$A$11:$G$96</definedName>
  </definedNames>
  <calcPr fullCalcOnLoad="1"/>
</workbook>
</file>

<file path=xl/sharedStrings.xml><?xml version="1.0" encoding="utf-8"?>
<sst xmlns="http://schemas.openxmlformats.org/spreadsheetml/2006/main" count="402" uniqueCount="78">
  <si>
    <t>11 0 00 00000</t>
  </si>
  <si>
    <t>11 0 01 00000</t>
  </si>
  <si>
    <t>11 0 01 52200</t>
  </si>
  <si>
    <t>11 0 01 52500</t>
  </si>
  <si>
    <t>11 0 01 53800</t>
  </si>
  <si>
    <t>11 0 01 76260</t>
  </si>
  <si>
    <t>11 0 01 76270</t>
  </si>
  <si>
    <t>04</t>
  </si>
  <si>
    <t>Социальная политика</t>
  </si>
  <si>
    <t>11 0 01 77190</t>
  </si>
  <si>
    <t>Осуществление ежегодной денежной выплаты лицам, награжденным нагрудным знаком "Почетный донор России"</t>
  </si>
  <si>
    <t>Выплата ежегодного социального пособия на проезд учащимся (студентам)</t>
  </si>
  <si>
    <t>Социальное обеспечение и иные выплаты населению</t>
  </si>
  <si>
    <t>300</t>
  </si>
  <si>
    <t>Выплата ежемесячной денежной компенсации на каждого ребенка в возрасте до 18 лет многодетным семьям</t>
  </si>
  <si>
    <t>Охрана семьи и детства</t>
  </si>
  <si>
    <t>Оплата жилищно-коммунальных услуг отдельным категориям граждан</t>
  </si>
  <si>
    <t>313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</si>
  <si>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</si>
  <si>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</si>
  <si>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</si>
  <si>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и тружеников тыла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</si>
  <si>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</si>
  <si>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Наименование</t>
  </si>
  <si>
    <t>Гл</t>
  </si>
  <si>
    <t>РЗ</t>
  </si>
  <si>
    <t>ПР</t>
  </si>
  <si>
    <t>ЦСР</t>
  </si>
  <si>
    <t>ВР</t>
  </si>
  <si>
    <t>03</t>
  </si>
  <si>
    <t>06 0 00 00000</t>
  </si>
  <si>
    <t>06 0 05 00000</t>
  </si>
  <si>
    <t xml:space="preserve">11 0 01 R0840 </t>
  </si>
  <si>
    <t>11 0 01 78220</t>
  </si>
  <si>
    <t>11 0 01 78230</t>
  </si>
  <si>
    <t>11 0 01 78210</t>
  </si>
  <si>
    <t>11 0 01 78240</t>
  </si>
  <si>
    <t>Ежемесячная денежная выплата семьям погибших ветеранов боевых действий</t>
  </si>
  <si>
    <t>11 0 01 78250</t>
  </si>
  <si>
    <t>11 0 01 78280</t>
  </si>
  <si>
    <t>Выплата денежных средств на содержание ребенка опекуну (попечителю)</t>
  </si>
  <si>
    <t>06 0 05 78110</t>
  </si>
  <si>
    <t>06 0 05 78130</t>
  </si>
  <si>
    <t>606</t>
  </si>
  <si>
    <t>609</t>
  </si>
  <si>
    <t>Управление труда и социальной защиты населения администрации Новоалександровского городского округа Ставропоьского края</t>
  </si>
  <si>
    <t>Сумма на 2018 год</t>
  </si>
  <si>
    <t>Муниципальная программа "Развитие системы образования Новоалександровского городского округа Ставропольского края"</t>
  </si>
  <si>
    <t>Основное мероприятие "Поддержка детей с ограниченными возможностями здоровья, детей-инвалидов, детей-сирот и детей, оставшихся без попечения родителей в Новоалександровском городском округе Ставропольского края"</t>
  </si>
  <si>
    <t>Муниципальная программа "Социальная поддержка граждан в Новоалександровском городском округе Ставропольского края"</t>
  </si>
  <si>
    <t>Основное мероприятие "Социальное обеспечение населения Новоалександровского городского округа Ставропольского края"</t>
  </si>
  <si>
    <t>11 0 01 R4620</t>
  </si>
  <si>
    <t>Управление образования администрации Новоалександровского городского округа Ставропольского края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</si>
  <si>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</si>
  <si>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</si>
  <si>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 xml:space="preserve">Предоставление компенсации расходов на уплату взноса на капитальный ремонт общего имущества в многоквартирном доме отдельным категориям граждан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</si>
  <si>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</si>
  <si>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к приказу финансового</t>
  </si>
  <si>
    <t>11 0 01 76250</t>
  </si>
  <si>
    <t>Компенсация отдельным категориям граждан оплаты взноса на капитальный ремонт общего имущества в многоквартирном доме за счет средств краевого бюджета</t>
  </si>
  <si>
    <t>11 0 01 77220</t>
  </si>
  <si>
    <t>Пособия, компенсации, меры социальной поддержки по публичным нормативным обязательствам</t>
  </si>
  <si>
    <t>Выплата социального пособия на погребение</t>
  </si>
  <si>
    <t>Социальное обеспечение населения</t>
  </si>
  <si>
    <t xml:space="preserve">управления </t>
  </si>
  <si>
    <t xml:space="preserve"> Выплата пособия на ребенка</t>
  </si>
  <si>
    <t>КБ</t>
  </si>
  <si>
    <t>(в рублях)</t>
  </si>
  <si>
    <t>Распечатка из кристы</t>
  </si>
  <si>
    <t>Приложение 4</t>
  </si>
  <si>
    <t>БЮДЖЕТНЫЕ АССИГНОВАНИЯ НА ИСПОЛНЕНИЕ ПУБЛИЧНЫХ НОРМАТИВНЫХ ОБЯЗАТЕЛЬСТВ НОВОАЛЕКСАНДРОВСКОГО ГОРОДСКОГО ОКРУГА  СТАВРОПОЛЬСКОГО КРАЯ НА 2018 ГОД</t>
  </si>
  <si>
    <t>перемещения МБ</t>
  </si>
  <si>
    <t>перемещения КБ</t>
  </si>
  <si>
    <t xml:space="preserve">МБ </t>
  </si>
  <si>
    <t>Публичные нормативные социальные выплаты гражданам</t>
  </si>
  <si>
    <t>310</t>
  </si>
  <si>
    <t xml:space="preserve">Всего </t>
  </si>
  <si>
    <t xml:space="preserve"> от  14.12.2018г. №268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</si>
</sst>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;\-#,##0.00\ "/>
    <numFmt numFmtId="173" formatCode="0.0"/>
    <numFmt numFmtId="174" formatCode="\ * #,##0.00\ ;\ * \(#,##0.00\);\ * \-#\ ;@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  <numFmt numFmtId="182" formatCode="#,##0.000\ ;\-#,##0.000\ "/>
    <numFmt numFmtId="183" formatCode="#,##0.0"/>
    <numFmt numFmtId="184" formatCode="#,##0.00;[Red]\-#,##0.00;0.00"/>
    <numFmt numFmtId="185" formatCode="#,##0.00;[Red]\-#,##0.00"/>
    <numFmt numFmtId="186" formatCode="0\.00"/>
    <numFmt numFmtId="187" formatCode="000\.00\.000\.0"/>
    <numFmt numFmtId="188" formatCode="00\.00\.00"/>
    <numFmt numFmtId="189" formatCode="000"/>
    <numFmt numFmtId="190" formatCode="000\.000\.000"/>
    <numFmt numFmtId="191" formatCode="0000000000"/>
    <numFmt numFmtId="192" formatCode="0000"/>
  </numFmts>
  <fonts count="33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Arial"/>
      <family val="2"/>
    </font>
    <font>
      <sz val="8"/>
      <name val="Tahoma"/>
      <family val="2"/>
    </font>
    <font>
      <u val="single"/>
      <sz val="12"/>
      <color theme="10"/>
      <name val="Arial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u val="single"/>
      <sz val="12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0" xfId="0" applyFont="1" applyFill="1" applyAlignment="1">
      <alignment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/>
    </xf>
    <xf numFmtId="49" fontId="21" fillId="24" borderId="10" xfId="0" applyNumberFormat="1" applyFont="1" applyFill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4" fontId="21" fillId="24" borderId="10" xfId="0" applyNumberFormat="1" applyFont="1" applyFill="1" applyBorder="1" applyAlignment="1">
      <alignment horizontal="center" vertical="top"/>
    </xf>
    <xf numFmtId="0" fontId="21" fillId="24" borderId="10" xfId="0" applyFont="1" applyFill="1" applyBorder="1" applyAlignment="1">
      <alignment vertical="top" wrapText="1"/>
    </xf>
    <xf numFmtId="0" fontId="21" fillId="24" borderId="0" xfId="0" applyFont="1" applyFill="1" applyAlignment="1">
      <alignment vertical="top" wrapText="1"/>
    </xf>
    <xf numFmtId="49" fontId="21" fillId="24" borderId="0" xfId="0" applyNumberFormat="1" applyFont="1" applyFill="1" applyAlignment="1">
      <alignment vertical="top" wrapText="1"/>
    </xf>
    <xf numFmtId="4" fontId="21" fillId="24" borderId="0" xfId="0" applyNumberFormat="1" applyFont="1" applyFill="1" applyAlignment="1">
      <alignment vertical="top" wrapText="1"/>
    </xf>
    <xf numFmtId="0" fontId="21" fillId="24" borderId="0" xfId="0" applyNumberFormat="1" applyFont="1" applyFill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left" vertical="top" wrapText="1"/>
    </xf>
    <xf numFmtId="4" fontId="21" fillId="24" borderId="0" xfId="0" applyNumberFormat="1" applyFont="1" applyFill="1" applyAlignment="1">
      <alignment wrapText="1"/>
    </xf>
    <xf numFmtId="4" fontId="21" fillId="24" borderId="10" xfId="0" applyNumberFormat="1" applyFont="1" applyFill="1" applyBorder="1" applyAlignment="1">
      <alignment/>
    </xf>
    <xf numFmtId="49" fontId="21" fillId="24" borderId="0" xfId="0" applyNumberFormat="1" applyFont="1" applyFill="1" applyAlignment="1">
      <alignment horizontal="left" vertical="top" wrapText="1"/>
    </xf>
    <xf numFmtId="4" fontId="21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left"/>
    </xf>
    <xf numFmtId="4" fontId="18" fillId="24" borderId="0" xfId="0" applyNumberFormat="1" applyFont="1" applyFill="1" applyAlignment="1">
      <alignment wrapText="1"/>
    </xf>
    <xf numFmtId="49" fontId="21" fillId="24" borderId="10" xfId="0" applyNumberFormat="1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vertical="top" wrapText="1"/>
    </xf>
    <xf numFmtId="4" fontId="21" fillId="24" borderId="0" xfId="0" applyNumberFormat="1" applyFont="1" applyFill="1" applyAlignment="1">
      <alignment horizontal="right" vertical="top" wrapText="1"/>
    </xf>
    <xf numFmtId="4" fontId="21" fillId="24" borderId="0" xfId="0" applyNumberFormat="1" applyFont="1" applyFill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4" fontId="22" fillId="24" borderId="10" xfId="0" applyNumberFormat="1" applyFont="1" applyFill="1" applyBorder="1" applyAlignment="1">
      <alignment horizontal="center" vertical="top"/>
    </xf>
    <xf numFmtId="0" fontId="21" fillId="24" borderId="0" xfId="0" applyFont="1" applyFill="1" applyAlignment="1">
      <alignment horizontal="center" vertical="top" wrapText="1"/>
    </xf>
    <xf numFmtId="0" fontId="21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vertical="top" wrapText="1"/>
    </xf>
    <xf numFmtId="49" fontId="21" fillId="24" borderId="0" xfId="0" applyNumberFormat="1" applyFont="1" applyFill="1" applyBorder="1" applyAlignment="1">
      <alignment vertical="top" wrapText="1"/>
    </xf>
    <xf numFmtId="4" fontId="21" fillId="24" borderId="0" xfId="0" applyNumberFormat="1" applyFont="1" applyFill="1" applyBorder="1" applyAlignment="1">
      <alignment horizontal="center" vertical="top"/>
    </xf>
    <xf numFmtId="4" fontId="22" fillId="24" borderId="0" xfId="0" applyNumberFormat="1" applyFont="1" applyFill="1" applyBorder="1" applyAlignment="1">
      <alignment horizontal="center" vertical="top"/>
    </xf>
    <xf numFmtId="4" fontId="22" fillId="24" borderId="0" xfId="0" applyNumberFormat="1" applyFont="1" applyFill="1" applyBorder="1" applyAlignment="1">
      <alignment vertical="top" wrapText="1"/>
    </xf>
    <xf numFmtId="0" fontId="23" fillId="24" borderId="0" xfId="57" applyFont="1" applyFill="1" applyAlignment="1" applyProtection="1">
      <alignment horizontal="center" vertical="center" wrapText="1"/>
      <protection hidden="1"/>
    </xf>
    <xf numFmtId="0" fontId="19" fillId="24" borderId="0" xfId="0" applyNumberFormat="1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tm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="120" zoomScaleNormal="120" zoomScalePageLayoutView="0" workbookViewId="0" topLeftCell="A1">
      <pane xSplit="1" ySplit="11" topLeftCell="B93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100" sqref="A100:IV100"/>
    </sheetView>
  </sheetViews>
  <sheetFormatPr defaultColWidth="9.140625" defaultRowHeight="12.75"/>
  <cols>
    <col min="1" max="1" width="43.00390625" style="14" customWidth="1"/>
    <col min="2" max="2" width="5.28125" style="9" customWidth="1"/>
    <col min="3" max="3" width="4.140625" style="9" customWidth="1"/>
    <col min="4" max="4" width="4.57421875" style="9" customWidth="1"/>
    <col min="5" max="5" width="13.8515625" style="10" customWidth="1"/>
    <col min="6" max="6" width="5.28125" style="28" customWidth="1"/>
    <col min="7" max="7" width="17.00390625" style="11" customWidth="1"/>
    <col min="8" max="8" width="16.140625" style="25" hidden="1" customWidth="1"/>
    <col min="9" max="9" width="16.28125" style="15" hidden="1" customWidth="1"/>
    <col min="10" max="10" width="18.140625" style="15" hidden="1" customWidth="1"/>
    <col min="11" max="11" width="15.8515625" style="15" hidden="1" customWidth="1"/>
    <col min="12" max="13" width="17.00390625" style="15" hidden="1" customWidth="1"/>
    <col min="14" max="14" width="14.00390625" style="1" hidden="1" customWidth="1"/>
    <col min="15" max="15" width="12.140625" style="1" hidden="1" customWidth="1"/>
    <col min="16" max="17" width="9.140625" style="1" hidden="1" customWidth="1"/>
    <col min="18" max="16384" width="9.140625" style="1" customWidth="1"/>
  </cols>
  <sheetData>
    <row r="1" ht="15">
      <c r="F1" s="9"/>
    </row>
    <row r="2" spans="2:7" ht="15">
      <c r="B2" s="12"/>
      <c r="C2" s="12"/>
      <c r="D2" s="12"/>
      <c r="E2" s="17"/>
      <c r="F2" s="12"/>
      <c r="G2" s="20" t="s">
        <v>69</v>
      </c>
    </row>
    <row r="3" spans="2:7" ht="15">
      <c r="B3" s="12"/>
      <c r="C3" s="12"/>
      <c r="D3" s="12"/>
      <c r="E3" s="17"/>
      <c r="F3" s="12"/>
      <c r="G3" s="20" t="s">
        <v>57</v>
      </c>
    </row>
    <row r="4" spans="2:7" ht="15">
      <c r="B4" s="12"/>
      <c r="C4" s="12"/>
      <c r="D4" s="12"/>
      <c r="E4" s="17"/>
      <c r="F4" s="12"/>
      <c r="G4" s="20" t="s">
        <v>64</v>
      </c>
    </row>
    <row r="5" spans="6:7" ht="15.75" customHeight="1">
      <c r="F5" s="9"/>
      <c r="G5" s="20" t="s">
        <v>77</v>
      </c>
    </row>
    <row r="6" spans="1:7" ht="15">
      <c r="A6" s="35" t="s">
        <v>70</v>
      </c>
      <c r="B6" s="35"/>
      <c r="C6" s="35"/>
      <c r="D6" s="35"/>
      <c r="E6" s="35"/>
      <c r="F6" s="35"/>
      <c r="G6" s="35"/>
    </row>
    <row r="7" spans="1:7" ht="15">
      <c r="A7" s="35"/>
      <c r="B7" s="35"/>
      <c r="C7" s="35"/>
      <c r="D7" s="35"/>
      <c r="E7" s="35"/>
      <c r="F7" s="35"/>
      <c r="G7" s="35"/>
    </row>
    <row r="8" spans="1:7" ht="15">
      <c r="A8" s="35"/>
      <c r="B8" s="35"/>
      <c r="C8" s="35"/>
      <c r="D8" s="35"/>
      <c r="E8" s="35"/>
      <c r="F8" s="35"/>
      <c r="G8" s="35"/>
    </row>
    <row r="9" spans="1:7" ht="15.75">
      <c r="A9" s="36"/>
      <c r="B9" s="36"/>
      <c r="C9" s="36"/>
      <c r="D9" s="36"/>
      <c r="E9" s="36"/>
      <c r="F9" s="36"/>
      <c r="G9" s="36"/>
    </row>
    <row r="10" spans="6:7" ht="15">
      <c r="F10" s="9"/>
      <c r="G10" s="24" t="s">
        <v>67</v>
      </c>
    </row>
    <row r="11" spans="1:13" s="19" customFormat="1" ht="23.25" customHeight="1">
      <c r="A11" s="26" t="s">
        <v>23</v>
      </c>
      <c r="B11" s="13" t="s">
        <v>24</v>
      </c>
      <c r="C11" s="13" t="s">
        <v>25</v>
      </c>
      <c r="D11" s="13" t="s">
        <v>26</v>
      </c>
      <c r="E11" s="2" t="s">
        <v>27</v>
      </c>
      <c r="F11" s="13" t="s">
        <v>28</v>
      </c>
      <c r="G11" s="5" t="s">
        <v>46</v>
      </c>
      <c r="H11" s="5" t="s">
        <v>68</v>
      </c>
      <c r="I11" s="18" t="s">
        <v>71</v>
      </c>
      <c r="J11" s="18"/>
      <c r="K11" s="18" t="s">
        <v>73</v>
      </c>
      <c r="L11" s="18" t="s">
        <v>66</v>
      </c>
      <c r="M11" s="18" t="s">
        <v>72</v>
      </c>
    </row>
    <row r="12" spans="1:16" s="3" customFormat="1" ht="36" customHeight="1">
      <c r="A12" s="6" t="s">
        <v>52</v>
      </c>
      <c r="B12" s="4" t="s">
        <v>43</v>
      </c>
      <c r="C12" s="4"/>
      <c r="D12" s="4"/>
      <c r="E12" s="4"/>
      <c r="F12" s="4"/>
      <c r="G12" s="7">
        <f>G13</f>
        <v>6135396.51</v>
      </c>
      <c r="H12" s="7" t="e">
        <f>#REF!+H13+#REF!</f>
        <v>#REF!</v>
      </c>
      <c r="I12" s="16"/>
      <c r="J12" s="16"/>
      <c r="K12" s="16"/>
      <c r="L12" s="16"/>
      <c r="M12" s="16"/>
      <c r="N12" s="21" t="e">
        <f>H12+I12+K12+L12+M12</f>
        <v>#REF!</v>
      </c>
      <c r="O12" s="21" t="e">
        <f>G12-N12</f>
        <v>#REF!</v>
      </c>
      <c r="P12" s="21" t="e">
        <f>O12+N12-G12</f>
        <v>#REF!</v>
      </c>
    </row>
    <row r="13" spans="1:16" s="3" customFormat="1" ht="12" customHeight="1">
      <c r="A13" s="6" t="s">
        <v>8</v>
      </c>
      <c r="B13" s="4" t="s">
        <v>43</v>
      </c>
      <c r="C13" s="4">
        <v>10</v>
      </c>
      <c r="D13" s="4"/>
      <c r="E13" s="4"/>
      <c r="F13" s="4"/>
      <c r="G13" s="7">
        <f>G14</f>
        <v>6135396.51</v>
      </c>
      <c r="H13" s="7" t="e">
        <f>H14</f>
        <v>#REF!</v>
      </c>
      <c r="I13" s="16"/>
      <c r="J13" s="16"/>
      <c r="K13" s="16"/>
      <c r="L13" s="16"/>
      <c r="M13" s="16"/>
      <c r="N13" s="21" t="e">
        <f aca="true" t="shared" si="0" ref="N13:N22">H13+I13+K13+L13+M13</f>
        <v>#REF!</v>
      </c>
      <c r="O13" s="21" t="e">
        <f aca="true" t="shared" si="1" ref="O13:O24">G13-N13</f>
        <v>#REF!</v>
      </c>
      <c r="P13" s="21" t="e">
        <f aca="true" t="shared" si="2" ref="P13:P24">O13+N13-G13</f>
        <v>#REF!</v>
      </c>
    </row>
    <row r="14" spans="1:16" s="3" customFormat="1" ht="12" customHeight="1">
      <c r="A14" s="6" t="s">
        <v>15</v>
      </c>
      <c r="B14" s="4" t="s">
        <v>43</v>
      </c>
      <c r="C14" s="4">
        <v>10</v>
      </c>
      <c r="D14" s="4" t="s">
        <v>7</v>
      </c>
      <c r="E14" s="4"/>
      <c r="F14" s="4"/>
      <c r="G14" s="7">
        <f>G15</f>
        <v>6135396.51</v>
      </c>
      <c r="H14" s="7" t="e">
        <f>H15</f>
        <v>#REF!</v>
      </c>
      <c r="I14" s="16"/>
      <c r="J14" s="16"/>
      <c r="K14" s="16"/>
      <c r="L14" s="16"/>
      <c r="M14" s="16"/>
      <c r="N14" s="21" t="e">
        <f t="shared" si="0"/>
        <v>#REF!</v>
      </c>
      <c r="O14" s="21" t="e">
        <f t="shared" si="1"/>
        <v>#REF!</v>
      </c>
      <c r="P14" s="21" t="e">
        <f t="shared" si="2"/>
        <v>#REF!</v>
      </c>
    </row>
    <row r="15" spans="1:16" s="3" customFormat="1" ht="36">
      <c r="A15" s="6" t="s">
        <v>47</v>
      </c>
      <c r="B15" s="4" t="s">
        <v>43</v>
      </c>
      <c r="C15" s="4">
        <v>10</v>
      </c>
      <c r="D15" s="4" t="s">
        <v>7</v>
      </c>
      <c r="E15" s="4" t="s">
        <v>30</v>
      </c>
      <c r="F15" s="4"/>
      <c r="G15" s="7">
        <f>G16</f>
        <v>6135396.51</v>
      </c>
      <c r="H15" s="7" t="e">
        <f>#REF!+H16</f>
        <v>#REF!</v>
      </c>
      <c r="I15" s="16"/>
      <c r="J15" s="16"/>
      <c r="K15" s="16"/>
      <c r="L15" s="16"/>
      <c r="M15" s="16"/>
      <c r="N15" s="21" t="e">
        <f t="shared" si="0"/>
        <v>#REF!</v>
      </c>
      <c r="O15" s="21" t="e">
        <f t="shared" si="1"/>
        <v>#REF!</v>
      </c>
      <c r="P15" s="21" t="e">
        <f t="shared" si="2"/>
        <v>#REF!</v>
      </c>
    </row>
    <row r="16" spans="1:16" s="3" customFormat="1" ht="60" customHeight="1">
      <c r="A16" s="6" t="s">
        <v>48</v>
      </c>
      <c r="B16" s="4" t="s">
        <v>43</v>
      </c>
      <c r="C16" s="4">
        <v>10</v>
      </c>
      <c r="D16" s="4" t="s">
        <v>7</v>
      </c>
      <c r="E16" s="4" t="s">
        <v>31</v>
      </c>
      <c r="F16" s="4"/>
      <c r="G16" s="7">
        <f>G17+G21</f>
        <v>6135396.51</v>
      </c>
      <c r="H16" s="7" t="e">
        <f>H17+H21+#REF!</f>
        <v>#REF!</v>
      </c>
      <c r="I16" s="16"/>
      <c r="J16" s="16"/>
      <c r="K16" s="16"/>
      <c r="L16" s="16"/>
      <c r="M16" s="16"/>
      <c r="N16" s="21" t="e">
        <f t="shared" si="0"/>
        <v>#REF!</v>
      </c>
      <c r="O16" s="21" t="e">
        <f t="shared" si="1"/>
        <v>#REF!</v>
      </c>
      <c r="P16" s="21" t="e">
        <f t="shared" si="2"/>
        <v>#REF!</v>
      </c>
    </row>
    <row r="17" spans="1:16" s="3" customFormat="1" ht="24" customHeight="1">
      <c r="A17" s="6" t="s">
        <v>40</v>
      </c>
      <c r="B17" s="4" t="s">
        <v>43</v>
      </c>
      <c r="C17" s="4">
        <v>10</v>
      </c>
      <c r="D17" s="4" t="s">
        <v>7</v>
      </c>
      <c r="E17" s="4" t="s">
        <v>41</v>
      </c>
      <c r="F17" s="4"/>
      <c r="G17" s="7">
        <f>G18</f>
        <v>3715248</v>
      </c>
      <c r="H17" s="7" t="e">
        <f>H18</f>
        <v>#REF!</v>
      </c>
      <c r="I17" s="16"/>
      <c r="J17" s="16"/>
      <c r="K17" s="16"/>
      <c r="L17" s="16"/>
      <c r="M17" s="16"/>
      <c r="N17" s="21" t="e">
        <f t="shared" si="0"/>
        <v>#REF!</v>
      </c>
      <c r="O17" s="21" t="e">
        <f t="shared" si="1"/>
        <v>#REF!</v>
      </c>
      <c r="P17" s="21" t="e">
        <f t="shared" si="2"/>
        <v>#REF!</v>
      </c>
    </row>
    <row r="18" spans="1:16" s="3" customFormat="1" ht="12" customHeight="1">
      <c r="A18" s="6" t="s">
        <v>12</v>
      </c>
      <c r="B18" s="4" t="s">
        <v>43</v>
      </c>
      <c r="C18" s="4">
        <v>10</v>
      </c>
      <c r="D18" s="4" t="s">
        <v>7</v>
      </c>
      <c r="E18" s="4" t="s">
        <v>41</v>
      </c>
      <c r="F18" s="4" t="s">
        <v>13</v>
      </c>
      <c r="G18" s="7">
        <f>G19</f>
        <v>3715248</v>
      </c>
      <c r="H18" s="7" t="e">
        <f>H19+#REF!</f>
        <v>#REF!</v>
      </c>
      <c r="I18" s="16"/>
      <c r="J18" s="16"/>
      <c r="K18" s="16"/>
      <c r="L18" s="16"/>
      <c r="M18" s="16"/>
      <c r="N18" s="21" t="e">
        <f t="shared" si="0"/>
        <v>#REF!</v>
      </c>
      <c r="O18" s="21" t="e">
        <f t="shared" si="1"/>
        <v>#REF!</v>
      </c>
      <c r="P18" s="21" t="e">
        <f t="shared" si="2"/>
        <v>#REF!</v>
      </c>
    </row>
    <row r="19" spans="1:16" s="3" customFormat="1" ht="12" customHeight="1">
      <c r="A19" s="6" t="s">
        <v>74</v>
      </c>
      <c r="B19" s="4" t="s">
        <v>43</v>
      </c>
      <c r="C19" s="4">
        <v>10</v>
      </c>
      <c r="D19" s="4" t="s">
        <v>7</v>
      </c>
      <c r="E19" s="4" t="s">
        <v>41</v>
      </c>
      <c r="F19" s="4" t="s">
        <v>75</v>
      </c>
      <c r="G19" s="7">
        <f>G20</f>
        <v>3715248</v>
      </c>
      <c r="H19" s="7">
        <f>H20</f>
        <v>3715248</v>
      </c>
      <c r="I19" s="16"/>
      <c r="J19" s="16"/>
      <c r="K19" s="16"/>
      <c r="L19" s="16"/>
      <c r="M19" s="16"/>
      <c r="N19" s="21"/>
      <c r="O19" s="21"/>
      <c r="P19" s="21"/>
    </row>
    <row r="20" spans="1:16" s="3" customFormat="1" ht="24" customHeight="1">
      <c r="A20" s="6" t="s">
        <v>61</v>
      </c>
      <c r="B20" s="4" t="s">
        <v>43</v>
      </c>
      <c r="C20" s="4">
        <v>10</v>
      </c>
      <c r="D20" s="4" t="s">
        <v>7</v>
      </c>
      <c r="E20" s="4" t="s">
        <v>41</v>
      </c>
      <c r="F20" s="4" t="s">
        <v>17</v>
      </c>
      <c r="G20" s="5">
        <f>H20+I20+K20+L20+M20</f>
        <v>3715248</v>
      </c>
      <c r="H20" s="5">
        <v>3715248</v>
      </c>
      <c r="I20" s="16"/>
      <c r="J20" s="16"/>
      <c r="K20" s="16"/>
      <c r="L20" s="16"/>
      <c r="M20" s="16"/>
      <c r="N20" s="21">
        <f t="shared" si="0"/>
        <v>3715248</v>
      </c>
      <c r="O20" s="21">
        <f t="shared" si="1"/>
        <v>0</v>
      </c>
      <c r="P20" s="21">
        <f t="shared" si="2"/>
        <v>0</v>
      </c>
    </row>
    <row r="21" spans="1:16" s="3" customFormat="1" ht="36" customHeight="1">
      <c r="A21" s="6" t="s">
        <v>53</v>
      </c>
      <c r="B21" s="4" t="s">
        <v>43</v>
      </c>
      <c r="C21" s="4">
        <v>10</v>
      </c>
      <c r="D21" s="4" t="s">
        <v>7</v>
      </c>
      <c r="E21" s="4" t="s">
        <v>42</v>
      </c>
      <c r="F21" s="4"/>
      <c r="G21" s="7">
        <f>G22</f>
        <v>2420148.51</v>
      </c>
      <c r="H21" s="7" t="e">
        <f>#REF!+H22</f>
        <v>#REF!</v>
      </c>
      <c r="I21" s="16"/>
      <c r="J21" s="16"/>
      <c r="K21" s="16"/>
      <c r="L21" s="16"/>
      <c r="M21" s="16"/>
      <c r="N21" s="21" t="e">
        <f>H21+I21+K21+L21+M21</f>
        <v>#REF!</v>
      </c>
      <c r="O21" s="21" t="e">
        <f>G21-N21</f>
        <v>#REF!</v>
      </c>
      <c r="P21" s="21" t="e">
        <f>O21+N21-G21</f>
        <v>#REF!</v>
      </c>
    </row>
    <row r="22" spans="1:16" s="3" customFormat="1" ht="12" customHeight="1">
      <c r="A22" s="6" t="s">
        <v>12</v>
      </c>
      <c r="B22" s="4" t="s">
        <v>43</v>
      </c>
      <c r="C22" s="4">
        <v>10</v>
      </c>
      <c r="D22" s="4" t="s">
        <v>7</v>
      </c>
      <c r="E22" s="4" t="s">
        <v>42</v>
      </c>
      <c r="F22" s="4" t="s">
        <v>13</v>
      </c>
      <c r="G22" s="7">
        <f>G23</f>
        <v>2420148.51</v>
      </c>
      <c r="H22" s="7" t="e">
        <f>H23+#REF!</f>
        <v>#REF!</v>
      </c>
      <c r="I22" s="16"/>
      <c r="J22" s="16"/>
      <c r="K22" s="16"/>
      <c r="L22" s="16"/>
      <c r="M22" s="16"/>
      <c r="N22" s="21" t="e">
        <f t="shared" si="0"/>
        <v>#REF!</v>
      </c>
      <c r="O22" s="21" t="e">
        <f t="shared" si="1"/>
        <v>#REF!</v>
      </c>
      <c r="P22" s="21" t="e">
        <f t="shared" si="2"/>
        <v>#REF!</v>
      </c>
    </row>
    <row r="23" spans="1:16" s="3" customFormat="1" ht="12" customHeight="1">
      <c r="A23" s="6" t="s">
        <v>74</v>
      </c>
      <c r="B23" s="4" t="s">
        <v>43</v>
      </c>
      <c r="C23" s="4">
        <v>10</v>
      </c>
      <c r="D23" s="4" t="s">
        <v>7</v>
      </c>
      <c r="E23" s="4" t="s">
        <v>42</v>
      </c>
      <c r="F23" s="4" t="s">
        <v>75</v>
      </c>
      <c r="G23" s="7">
        <f>G24</f>
        <v>2420148.51</v>
      </c>
      <c r="H23" s="7">
        <f>H24</f>
        <v>2420148.51</v>
      </c>
      <c r="I23" s="16"/>
      <c r="J23" s="16"/>
      <c r="K23" s="16"/>
      <c r="L23" s="16"/>
      <c r="M23" s="16"/>
      <c r="N23" s="21"/>
      <c r="O23" s="21"/>
      <c r="P23" s="21"/>
    </row>
    <row r="24" spans="1:16" s="3" customFormat="1" ht="24" customHeight="1">
      <c r="A24" s="6" t="s">
        <v>61</v>
      </c>
      <c r="B24" s="4" t="s">
        <v>43</v>
      </c>
      <c r="C24" s="4">
        <v>10</v>
      </c>
      <c r="D24" s="4" t="s">
        <v>7</v>
      </c>
      <c r="E24" s="4" t="s">
        <v>42</v>
      </c>
      <c r="F24" s="4" t="s">
        <v>17</v>
      </c>
      <c r="G24" s="5">
        <f>H24+I24+K24+L24+M24</f>
        <v>2420148.51</v>
      </c>
      <c r="H24" s="5">
        <v>2420148.51</v>
      </c>
      <c r="I24" s="16"/>
      <c r="J24" s="16"/>
      <c r="K24" s="16"/>
      <c r="L24" s="16"/>
      <c r="M24" s="16"/>
      <c r="N24" s="21">
        <f>H24+I24+K24+L24+M24</f>
        <v>2420148.51</v>
      </c>
      <c r="O24" s="21">
        <f t="shared" si="1"/>
        <v>0</v>
      </c>
      <c r="P24" s="21">
        <f t="shared" si="2"/>
        <v>0</v>
      </c>
    </row>
    <row r="25" spans="1:16" s="3" customFormat="1" ht="36">
      <c r="A25" s="6" t="s">
        <v>45</v>
      </c>
      <c r="B25" s="4" t="s">
        <v>44</v>
      </c>
      <c r="C25" s="4"/>
      <c r="D25" s="4"/>
      <c r="E25" s="4"/>
      <c r="F25" s="4"/>
      <c r="G25" s="7">
        <f>G26</f>
        <v>283770927.16</v>
      </c>
      <c r="H25" s="7" t="e">
        <f>#REF!+H26</f>
        <v>#REF!</v>
      </c>
      <c r="I25" s="16"/>
      <c r="J25" s="16"/>
      <c r="K25" s="16"/>
      <c r="L25" s="16"/>
      <c r="M25" s="16"/>
      <c r="N25" s="21" t="e">
        <f aca="true" t="shared" si="3" ref="N25:N58">H25+I25+K25+L25+M25</f>
        <v>#REF!</v>
      </c>
      <c r="O25" s="21" t="e">
        <f aca="true" t="shared" si="4" ref="O25:O58">G25-N25</f>
        <v>#REF!</v>
      </c>
      <c r="P25" s="21" t="e">
        <f aca="true" t="shared" si="5" ref="P25:P58">O25+N25-G25</f>
        <v>#REF!</v>
      </c>
    </row>
    <row r="26" spans="1:16" s="3" customFormat="1" ht="12" customHeight="1">
      <c r="A26" s="6" t="s">
        <v>8</v>
      </c>
      <c r="B26" s="4" t="s">
        <v>44</v>
      </c>
      <c r="C26" s="4">
        <v>10</v>
      </c>
      <c r="D26" s="4"/>
      <c r="E26" s="4"/>
      <c r="F26" s="4"/>
      <c r="G26" s="7">
        <f>G27+G86</f>
        <v>283770927.16</v>
      </c>
      <c r="H26" s="7" t="e">
        <f>H27+H86+#REF!</f>
        <v>#REF!</v>
      </c>
      <c r="I26" s="16"/>
      <c r="J26" s="16"/>
      <c r="K26" s="16"/>
      <c r="L26" s="16"/>
      <c r="M26" s="16"/>
      <c r="N26" s="21" t="e">
        <f t="shared" si="3"/>
        <v>#REF!</v>
      </c>
      <c r="O26" s="21" t="e">
        <f t="shared" si="4"/>
        <v>#REF!</v>
      </c>
      <c r="P26" s="21" t="e">
        <f t="shared" si="5"/>
        <v>#REF!</v>
      </c>
    </row>
    <row r="27" spans="1:16" s="3" customFormat="1" ht="12" customHeight="1">
      <c r="A27" s="6" t="s">
        <v>63</v>
      </c>
      <c r="B27" s="4" t="s">
        <v>44</v>
      </c>
      <c r="C27" s="4">
        <v>10</v>
      </c>
      <c r="D27" s="4" t="s">
        <v>29</v>
      </c>
      <c r="E27" s="4"/>
      <c r="F27" s="4"/>
      <c r="G27" s="7">
        <f>G28</f>
        <v>213690927.16000003</v>
      </c>
      <c r="H27" s="7" t="e">
        <f>H28</f>
        <v>#REF!</v>
      </c>
      <c r="I27" s="16"/>
      <c r="J27" s="16"/>
      <c r="K27" s="16"/>
      <c r="L27" s="16"/>
      <c r="M27" s="16"/>
      <c r="N27" s="21" t="e">
        <f t="shared" si="3"/>
        <v>#REF!</v>
      </c>
      <c r="O27" s="21" t="e">
        <f t="shared" si="4"/>
        <v>#REF!</v>
      </c>
      <c r="P27" s="21" t="e">
        <f t="shared" si="5"/>
        <v>#REF!</v>
      </c>
    </row>
    <row r="28" spans="1:16" s="3" customFormat="1" ht="36" customHeight="1">
      <c r="A28" s="6" t="s">
        <v>49</v>
      </c>
      <c r="B28" s="4" t="s">
        <v>44</v>
      </c>
      <c r="C28" s="4">
        <v>10</v>
      </c>
      <c r="D28" s="4" t="s">
        <v>29</v>
      </c>
      <c r="E28" s="4" t="s">
        <v>0</v>
      </c>
      <c r="F28" s="4"/>
      <c r="G28" s="7">
        <f>G29</f>
        <v>213690927.16000003</v>
      </c>
      <c r="H28" s="7" t="e">
        <f>H29</f>
        <v>#REF!</v>
      </c>
      <c r="I28" s="16"/>
      <c r="J28" s="16"/>
      <c r="K28" s="16"/>
      <c r="L28" s="16"/>
      <c r="M28" s="16"/>
      <c r="N28" s="21" t="e">
        <f t="shared" si="3"/>
        <v>#REF!</v>
      </c>
      <c r="O28" s="21" t="e">
        <f t="shared" si="4"/>
        <v>#REF!</v>
      </c>
      <c r="P28" s="21" t="e">
        <f t="shared" si="5"/>
        <v>#REF!</v>
      </c>
    </row>
    <row r="29" spans="1:16" s="3" customFormat="1" ht="36" customHeight="1">
      <c r="A29" s="6" t="s">
        <v>50</v>
      </c>
      <c r="B29" s="4" t="s">
        <v>44</v>
      </c>
      <c r="C29" s="4">
        <v>10</v>
      </c>
      <c r="D29" s="4" t="s">
        <v>29</v>
      </c>
      <c r="E29" s="4" t="s">
        <v>1</v>
      </c>
      <c r="F29" s="4"/>
      <c r="G29" s="7">
        <f>G30+G34+G38+G42+G46+G50+G54+G58+G62+G66+G70+G74+G78+G82</f>
        <v>213690927.16000003</v>
      </c>
      <c r="H29" s="7" t="e">
        <f>H30+H34+#REF!+H38+#REF!+H42+H46+H50+H54+H58+H62+H66+H70+H74+H78+#REF!+H82</f>
        <v>#REF!</v>
      </c>
      <c r="I29" s="16"/>
      <c r="J29" s="16"/>
      <c r="K29" s="16"/>
      <c r="L29" s="16"/>
      <c r="M29" s="16"/>
      <c r="N29" s="21" t="e">
        <f t="shared" si="3"/>
        <v>#REF!</v>
      </c>
      <c r="O29" s="21" t="e">
        <f t="shared" si="4"/>
        <v>#REF!</v>
      </c>
      <c r="P29" s="21" t="e">
        <f t="shared" si="5"/>
        <v>#REF!</v>
      </c>
    </row>
    <row r="30" spans="1:16" s="3" customFormat="1" ht="36" customHeight="1">
      <c r="A30" s="6" t="s">
        <v>10</v>
      </c>
      <c r="B30" s="4" t="s">
        <v>44</v>
      </c>
      <c r="C30" s="4">
        <v>10</v>
      </c>
      <c r="D30" s="4" t="s">
        <v>29</v>
      </c>
      <c r="E30" s="4" t="s">
        <v>2</v>
      </c>
      <c r="F30" s="4"/>
      <c r="G30" s="7">
        <f>G31</f>
        <v>1979268.61</v>
      </c>
      <c r="H30" s="7" t="e">
        <f>#REF!+H31</f>
        <v>#REF!</v>
      </c>
      <c r="I30" s="16"/>
      <c r="J30" s="16"/>
      <c r="K30" s="16"/>
      <c r="L30" s="16"/>
      <c r="M30" s="16"/>
      <c r="N30" s="21" t="e">
        <f t="shared" si="3"/>
        <v>#REF!</v>
      </c>
      <c r="O30" s="21" t="e">
        <f t="shared" si="4"/>
        <v>#REF!</v>
      </c>
      <c r="P30" s="21" t="e">
        <f t="shared" si="5"/>
        <v>#REF!</v>
      </c>
    </row>
    <row r="31" spans="1:16" s="3" customFormat="1" ht="12" customHeight="1">
      <c r="A31" s="6" t="s">
        <v>12</v>
      </c>
      <c r="B31" s="4" t="s">
        <v>44</v>
      </c>
      <c r="C31" s="4">
        <v>10</v>
      </c>
      <c r="D31" s="4" t="s">
        <v>29</v>
      </c>
      <c r="E31" s="4" t="s">
        <v>2</v>
      </c>
      <c r="F31" s="4" t="s">
        <v>13</v>
      </c>
      <c r="G31" s="7">
        <f>G32</f>
        <v>1979268.61</v>
      </c>
      <c r="H31" s="7">
        <f>H32</f>
        <v>1979268.61</v>
      </c>
      <c r="I31" s="16"/>
      <c r="J31" s="16"/>
      <c r="K31" s="16"/>
      <c r="L31" s="16"/>
      <c r="M31" s="16"/>
      <c r="N31" s="21">
        <f t="shared" si="3"/>
        <v>1979268.61</v>
      </c>
      <c r="O31" s="21">
        <f t="shared" si="4"/>
        <v>0</v>
      </c>
      <c r="P31" s="21">
        <f t="shared" si="5"/>
        <v>0</v>
      </c>
    </row>
    <row r="32" spans="1:16" s="3" customFormat="1" ht="12" customHeight="1">
      <c r="A32" s="6" t="s">
        <v>74</v>
      </c>
      <c r="B32" s="4" t="s">
        <v>44</v>
      </c>
      <c r="C32" s="4">
        <v>10</v>
      </c>
      <c r="D32" s="4" t="s">
        <v>29</v>
      </c>
      <c r="E32" s="4" t="s">
        <v>2</v>
      </c>
      <c r="F32" s="4" t="s">
        <v>75</v>
      </c>
      <c r="G32" s="7">
        <f>G33</f>
        <v>1979268.61</v>
      </c>
      <c r="H32" s="7">
        <f>H33</f>
        <v>1979268.61</v>
      </c>
      <c r="I32" s="16"/>
      <c r="J32" s="16"/>
      <c r="K32" s="16"/>
      <c r="L32" s="16"/>
      <c r="M32" s="16"/>
      <c r="N32" s="21"/>
      <c r="O32" s="21"/>
      <c r="P32" s="21"/>
    </row>
    <row r="33" spans="1:16" s="3" customFormat="1" ht="24" customHeight="1">
      <c r="A33" s="6" t="s">
        <v>61</v>
      </c>
      <c r="B33" s="4" t="s">
        <v>44</v>
      </c>
      <c r="C33" s="4">
        <v>10</v>
      </c>
      <c r="D33" s="4" t="s">
        <v>29</v>
      </c>
      <c r="E33" s="4" t="s">
        <v>2</v>
      </c>
      <c r="F33" s="4" t="s">
        <v>17</v>
      </c>
      <c r="G33" s="5">
        <f>H33+I33+K33+L33+M33</f>
        <v>1979268.61</v>
      </c>
      <c r="H33" s="5">
        <v>1979268.61</v>
      </c>
      <c r="I33" s="16"/>
      <c r="J33" s="16"/>
      <c r="K33" s="16"/>
      <c r="L33" s="16"/>
      <c r="M33" s="16"/>
      <c r="N33" s="21">
        <f t="shared" si="3"/>
        <v>1979268.61</v>
      </c>
      <c r="O33" s="21">
        <f t="shared" si="4"/>
        <v>0</v>
      </c>
      <c r="P33" s="21">
        <f t="shared" si="5"/>
        <v>0</v>
      </c>
    </row>
    <row r="34" spans="1:16" s="3" customFormat="1" ht="26.25" customHeight="1">
      <c r="A34" s="6" t="s">
        <v>16</v>
      </c>
      <c r="B34" s="4" t="s">
        <v>44</v>
      </c>
      <c r="C34" s="4">
        <v>10</v>
      </c>
      <c r="D34" s="4" t="s">
        <v>29</v>
      </c>
      <c r="E34" s="4" t="s">
        <v>3</v>
      </c>
      <c r="F34" s="4"/>
      <c r="G34" s="7">
        <f>G35</f>
        <v>46222276.14</v>
      </c>
      <c r="H34" s="7" t="e">
        <f>#REF!+H35</f>
        <v>#REF!</v>
      </c>
      <c r="I34" s="16"/>
      <c r="J34" s="16"/>
      <c r="K34" s="16"/>
      <c r="L34" s="16"/>
      <c r="M34" s="16"/>
      <c r="N34" s="21" t="e">
        <f t="shared" si="3"/>
        <v>#REF!</v>
      </c>
      <c r="O34" s="21" t="e">
        <f t="shared" si="4"/>
        <v>#REF!</v>
      </c>
      <c r="P34" s="21" t="e">
        <f t="shared" si="5"/>
        <v>#REF!</v>
      </c>
    </row>
    <row r="35" spans="1:16" s="3" customFormat="1" ht="15" customHeight="1">
      <c r="A35" s="6" t="s">
        <v>12</v>
      </c>
      <c r="B35" s="4" t="s">
        <v>44</v>
      </c>
      <c r="C35" s="4">
        <v>10</v>
      </c>
      <c r="D35" s="4" t="s">
        <v>29</v>
      </c>
      <c r="E35" s="4" t="s">
        <v>3</v>
      </c>
      <c r="F35" s="4" t="s">
        <v>13</v>
      </c>
      <c r="G35" s="7">
        <f>G36</f>
        <v>46222276.14</v>
      </c>
      <c r="H35" s="7">
        <f>H36</f>
        <v>40306490.14</v>
      </c>
      <c r="I35" s="16"/>
      <c r="J35" s="16"/>
      <c r="K35" s="16"/>
      <c r="L35" s="16"/>
      <c r="M35" s="16"/>
      <c r="N35" s="21">
        <f t="shared" si="3"/>
        <v>40306490.14</v>
      </c>
      <c r="O35" s="21">
        <f t="shared" si="4"/>
        <v>5915786</v>
      </c>
      <c r="P35" s="21">
        <f t="shared" si="5"/>
        <v>0</v>
      </c>
    </row>
    <row r="36" spans="1:16" s="3" customFormat="1" ht="15" customHeight="1">
      <c r="A36" s="6" t="s">
        <v>74</v>
      </c>
      <c r="B36" s="4" t="s">
        <v>44</v>
      </c>
      <c r="C36" s="4">
        <v>10</v>
      </c>
      <c r="D36" s="4" t="s">
        <v>29</v>
      </c>
      <c r="E36" s="4" t="s">
        <v>3</v>
      </c>
      <c r="F36" s="4" t="s">
        <v>75</v>
      </c>
      <c r="G36" s="7">
        <f>G37</f>
        <v>46222276.14</v>
      </c>
      <c r="H36" s="7">
        <f>H37</f>
        <v>40306490.14</v>
      </c>
      <c r="I36" s="16"/>
      <c r="J36" s="16"/>
      <c r="K36" s="16"/>
      <c r="L36" s="16"/>
      <c r="M36" s="16"/>
      <c r="N36" s="21"/>
      <c r="O36" s="21"/>
      <c r="P36" s="21"/>
    </row>
    <row r="37" spans="1:16" s="3" customFormat="1" ht="24" customHeight="1">
      <c r="A37" s="6" t="s">
        <v>61</v>
      </c>
      <c r="B37" s="4" t="s">
        <v>44</v>
      </c>
      <c r="C37" s="4">
        <v>10</v>
      </c>
      <c r="D37" s="4" t="s">
        <v>29</v>
      </c>
      <c r="E37" s="4" t="s">
        <v>3</v>
      </c>
      <c r="F37" s="4" t="s">
        <v>17</v>
      </c>
      <c r="G37" s="5">
        <f>H37+I37+K37+L37+M37</f>
        <v>46222276.14</v>
      </c>
      <c r="H37" s="5">
        <v>40306490.14</v>
      </c>
      <c r="I37" s="16"/>
      <c r="J37" s="16"/>
      <c r="K37" s="16"/>
      <c r="L37" s="16">
        <v>5915786</v>
      </c>
      <c r="M37" s="16"/>
      <c r="N37" s="21">
        <f t="shared" si="3"/>
        <v>46222276.14</v>
      </c>
      <c r="O37" s="21">
        <f t="shared" si="4"/>
        <v>0</v>
      </c>
      <c r="P37" s="21">
        <f t="shared" si="5"/>
        <v>0</v>
      </c>
    </row>
    <row r="38" spans="1:16" s="3" customFormat="1" ht="99.75" customHeight="1">
      <c r="A38" s="6" t="s">
        <v>54</v>
      </c>
      <c r="B38" s="4" t="s">
        <v>44</v>
      </c>
      <c r="C38" s="4">
        <v>10</v>
      </c>
      <c r="D38" s="4" t="s">
        <v>29</v>
      </c>
      <c r="E38" s="4" t="s">
        <v>4</v>
      </c>
      <c r="F38" s="4"/>
      <c r="G38" s="7">
        <f>G39</f>
        <v>44592833.03</v>
      </c>
      <c r="H38" s="7" t="e">
        <f>#REF!+H39</f>
        <v>#REF!</v>
      </c>
      <c r="I38" s="16"/>
      <c r="J38" s="16"/>
      <c r="K38" s="16"/>
      <c r="L38" s="16"/>
      <c r="M38" s="16"/>
      <c r="N38" s="21" t="e">
        <f t="shared" si="3"/>
        <v>#REF!</v>
      </c>
      <c r="O38" s="21" t="e">
        <f t="shared" si="4"/>
        <v>#REF!</v>
      </c>
      <c r="P38" s="21" t="e">
        <f t="shared" si="5"/>
        <v>#REF!</v>
      </c>
    </row>
    <row r="39" spans="1:16" s="3" customFormat="1" ht="12" customHeight="1">
      <c r="A39" s="6" t="s">
        <v>12</v>
      </c>
      <c r="B39" s="4" t="s">
        <v>44</v>
      </c>
      <c r="C39" s="4">
        <v>10</v>
      </c>
      <c r="D39" s="4" t="s">
        <v>29</v>
      </c>
      <c r="E39" s="4" t="s">
        <v>4</v>
      </c>
      <c r="F39" s="4" t="s">
        <v>13</v>
      </c>
      <c r="G39" s="7">
        <f>G40</f>
        <v>44592833.03</v>
      </c>
      <c r="H39" s="7">
        <f>H40</f>
        <v>48064233.03</v>
      </c>
      <c r="I39" s="16"/>
      <c r="J39" s="16"/>
      <c r="K39" s="16"/>
      <c r="L39" s="16"/>
      <c r="M39" s="16"/>
      <c r="N39" s="21">
        <f t="shared" si="3"/>
        <v>48064233.03</v>
      </c>
      <c r="O39" s="21">
        <f t="shared" si="4"/>
        <v>-3471400</v>
      </c>
      <c r="P39" s="21">
        <f t="shared" si="5"/>
        <v>0</v>
      </c>
    </row>
    <row r="40" spans="1:16" s="3" customFormat="1" ht="12" customHeight="1">
      <c r="A40" s="6" t="s">
        <v>74</v>
      </c>
      <c r="B40" s="4" t="s">
        <v>44</v>
      </c>
      <c r="C40" s="4">
        <v>10</v>
      </c>
      <c r="D40" s="4" t="s">
        <v>29</v>
      </c>
      <c r="E40" s="4" t="s">
        <v>4</v>
      </c>
      <c r="F40" s="4" t="s">
        <v>75</v>
      </c>
      <c r="G40" s="7">
        <f>G41</f>
        <v>44592833.03</v>
      </c>
      <c r="H40" s="7">
        <f>H41</f>
        <v>48064233.03</v>
      </c>
      <c r="I40" s="16"/>
      <c r="J40" s="16"/>
      <c r="K40" s="16"/>
      <c r="L40" s="16"/>
      <c r="M40" s="16"/>
      <c r="N40" s="21"/>
      <c r="O40" s="21"/>
      <c r="P40" s="21"/>
    </row>
    <row r="41" spans="1:16" s="3" customFormat="1" ht="27" customHeight="1">
      <c r="A41" s="6" t="s">
        <v>61</v>
      </c>
      <c r="B41" s="4" t="s">
        <v>44</v>
      </c>
      <c r="C41" s="4">
        <v>10</v>
      </c>
      <c r="D41" s="4" t="s">
        <v>29</v>
      </c>
      <c r="E41" s="4" t="s">
        <v>4</v>
      </c>
      <c r="F41" s="4" t="s">
        <v>17</v>
      </c>
      <c r="G41" s="5">
        <f>H41+I41+K41+L41+M41</f>
        <v>44592833.03</v>
      </c>
      <c r="H41" s="5">
        <v>48064233.03</v>
      </c>
      <c r="I41" s="16"/>
      <c r="J41" s="16"/>
      <c r="K41" s="16"/>
      <c r="L41" s="16">
        <v>-3471400</v>
      </c>
      <c r="M41" s="16"/>
      <c r="N41" s="21">
        <f t="shared" si="3"/>
        <v>44592833.03</v>
      </c>
      <c r="O41" s="21">
        <f t="shared" si="4"/>
        <v>0</v>
      </c>
      <c r="P41" s="21">
        <f t="shared" si="5"/>
        <v>0</v>
      </c>
    </row>
    <row r="42" spans="1:16" s="3" customFormat="1" ht="12" customHeight="1">
      <c r="A42" s="6" t="s">
        <v>62</v>
      </c>
      <c r="B42" s="4" t="s">
        <v>44</v>
      </c>
      <c r="C42" s="4">
        <v>10</v>
      </c>
      <c r="D42" s="4" t="s">
        <v>29</v>
      </c>
      <c r="E42" s="4" t="s">
        <v>58</v>
      </c>
      <c r="F42" s="4"/>
      <c r="G42" s="7">
        <f aca="true" t="shared" si="6" ref="G42:H44">G43</f>
        <v>416195.63</v>
      </c>
      <c r="H42" s="7">
        <f t="shared" si="6"/>
        <v>416195.63</v>
      </c>
      <c r="I42" s="16"/>
      <c r="J42" s="16"/>
      <c r="K42" s="16"/>
      <c r="L42" s="16"/>
      <c r="M42" s="16"/>
      <c r="N42" s="21">
        <f t="shared" si="3"/>
        <v>416195.63</v>
      </c>
      <c r="O42" s="21">
        <f t="shared" si="4"/>
        <v>0</v>
      </c>
      <c r="P42" s="21">
        <f t="shared" si="5"/>
        <v>0</v>
      </c>
    </row>
    <row r="43" spans="1:16" s="3" customFormat="1" ht="12" customHeight="1">
      <c r="A43" s="6" t="s">
        <v>12</v>
      </c>
      <c r="B43" s="4" t="s">
        <v>44</v>
      </c>
      <c r="C43" s="4">
        <v>10</v>
      </c>
      <c r="D43" s="4" t="s">
        <v>29</v>
      </c>
      <c r="E43" s="4" t="s">
        <v>58</v>
      </c>
      <c r="F43" s="4" t="s">
        <v>13</v>
      </c>
      <c r="G43" s="7">
        <f t="shared" si="6"/>
        <v>416195.63</v>
      </c>
      <c r="H43" s="7">
        <f t="shared" si="6"/>
        <v>416195.63</v>
      </c>
      <c r="I43" s="16"/>
      <c r="J43" s="16"/>
      <c r="K43" s="16"/>
      <c r="L43" s="16"/>
      <c r="M43" s="16"/>
      <c r="N43" s="21">
        <f t="shared" si="3"/>
        <v>416195.63</v>
      </c>
      <c r="O43" s="21">
        <f t="shared" si="4"/>
        <v>0</v>
      </c>
      <c r="P43" s="21">
        <f t="shared" si="5"/>
        <v>0</v>
      </c>
    </row>
    <row r="44" spans="1:16" s="3" customFormat="1" ht="12" customHeight="1">
      <c r="A44" s="6" t="s">
        <v>74</v>
      </c>
      <c r="B44" s="4" t="s">
        <v>44</v>
      </c>
      <c r="C44" s="4">
        <v>10</v>
      </c>
      <c r="D44" s="4" t="s">
        <v>29</v>
      </c>
      <c r="E44" s="4" t="s">
        <v>58</v>
      </c>
      <c r="F44" s="4" t="s">
        <v>75</v>
      </c>
      <c r="G44" s="7">
        <f t="shared" si="6"/>
        <v>416195.63</v>
      </c>
      <c r="H44" s="7">
        <f t="shared" si="6"/>
        <v>416195.63</v>
      </c>
      <c r="I44" s="16"/>
      <c r="J44" s="16"/>
      <c r="K44" s="16"/>
      <c r="L44" s="16"/>
      <c r="M44" s="16"/>
      <c r="N44" s="21"/>
      <c r="O44" s="21"/>
      <c r="P44" s="21"/>
    </row>
    <row r="45" spans="1:16" s="3" customFormat="1" ht="24" customHeight="1">
      <c r="A45" s="6" t="s">
        <v>61</v>
      </c>
      <c r="B45" s="4" t="s">
        <v>44</v>
      </c>
      <c r="C45" s="4">
        <v>10</v>
      </c>
      <c r="D45" s="4" t="s">
        <v>29</v>
      </c>
      <c r="E45" s="4" t="s">
        <v>58</v>
      </c>
      <c r="F45" s="4" t="s">
        <v>17</v>
      </c>
      <c r="G45" s="5">
        <f>H45+I45+K45+L45+M45</f>
        <v>416195.63</v>
      </c>
      <c r="H45" s="5">
        <v>416195.63</v>
      </c>
      <c r="I45" s="16"/>
      <c r="J45" s="16"/>
      <c r="K45" s="16"/>
      <c r="L45" s="16"/>
      <c r="M45" s="16"/>
      <c r="N45" s="21">
        <f t="shared" si="3"/>
        <v>416195.63</v>
      </c>
      <c r="O45" s="21">
        <f t="shared" si="4"/>
        <v>0</v>
      </c>
      <c r="P45" s="21">
        <f t="shared" si="5"/>
        <v>0</v>
      </c>
    </row>
    <row r="46" spans="1:16" s="3" customFormat="1" ht="24" customHeight="1">
      <c r="A46" s="6" t="s">
        <v>11</v>
      </c>
      <c r="B46" s="4" t="s">
        <v>44</v>
      </c>
      <c r="C46" s="4">
        <v>10</v>
      </c>
      <c r="D46" s="4" t="s">
        <v>29</v>
      </c>
      <c r="E46" s="4" t="s">
        <v>5</v>
      </c>
      <c r="F46" s="4"/>
      <c r="G46" s="7">
        <f>G47</f>
        <v>86281.74</v>
      </c>
      <c r="H46" s="7" t="e">
        <f>#REF!+H47</f>
        <v>#REF!</v>
      </c>
      <c r="I46" s="16"/>
      <c r="J46" s="16"/>
      <c r="K46" s="16"/>
      <c r="L46" s="16"/>
      <c r="M46" s="16"/>
      <c r="N46" s="21" t="e">
        <f t="shared" si="3"/>
        <v>#REF!</v>
      </c>
      <c r="O46" s="21" t="e">
        <f t="shared" si="4"/>
        <v>#REF!</v>
      </c>
      <c r="P46" s="21" t="e">
        <f t="shared" si="5"/>
        <v>#REF!</v>
      </c>
    </row>
    <row r="47" spans="1:16" s="3" customFormat="1" ht="12" customHeight="1">
      <c r="A47" s="6" t="s">
        <v>12</v>
      </c>
      <c r="B47" s="4" t="s">
        <v>44</v>
      </c>
      <c r="C47" s="4">
        <v>10</v>
      </c>
      <c r="D47" s="4" t="s">
        <v>29</v>
      </c>
      <c r="E47" s="4" t="s">
        <v>5</v>
      </c>
      <c r="F47" s="4" t="s">
        <v>13</v>
      </c>
      <c r="G47" s="7">
        <f>G48</f>
        <v>86281.74</v>
      </c>
      <c r="H47" s="7">
        <f>H48</f>
        <v>86281.74</v>
      </c>
      <c r="I47" s="16"/>
      <c r="J47" s="16"/>
      <c r="K47" s="16"/>
      <c r="L47" s="16"/>
      <c r="M47" s="16"/>
      <c r="N47" s="21">
        <f t="shared" si="3"/>
        <v>86281.74</v>
      </c>
      <c r="O47" s="21">
        <f t="shared" si="4"/>
        <v>0</v>
      </c>
      <c r="P47" s="21">
        <f t="shared" si="5"/>
        <v>0</v>
      </c>
    </row>
    <row r="48" spans="1:16" s="3" customFormat="1" ht="12" customHeight="1">
      <c r="A48" s="6" t="s">
        <v>74</v>
      </c>
      <c r="B48" s="4" t="s">
        <v>44</v>
      </c>
      <c r="C48" s="4">
        <v>10</v>
      </c>
      <c r="D48" s="4" t="s">
        <v>29</v>
      </c>
      <c r="E48" s="4" t="s">
        <v>5</v>
      </c>
      <c r="F48" s="4" t="s">
        <v>75</v>
      </c>
      <c r="G48" s="7">
        <f>G49</f>
        <v>86281.74</v>
      </c>
      <c r="H48" s="7">
        <f>H49</f>
        <v>86281.74</v>
      </c>
      <c r="I48" s="16"/>
      <c r="J48" s="16"/>
      <c r="K48" s="16"/>
      <c r="L48" s="16"/>
      <c r="M48" s="16"/>
      <c r="N48" s="21"/>
      <c r="O48" s="21"/>
      <c r="P48" s="21"/>
    </row>
    <row r="49" spans="1:16" s="3" customFormat="1" ht="24" customHeight="1">
      <c r="A49" s="6" t="s">
        <v>61</v>
      </c>
      <c r="B49" s="4" t="s">
        <v>44</v>
      </c>
      <c r="C49" s="4">
        <v>10</v>
      </c>
      <c r="D49" s="4" t="s">
        <v>29</v>
      </c>
      <c r="E49" s="4" t="s">
        <v>5</v>
      </c>
      <c r="F49" s="4" t="s">
        <v>17</v>
      </c>
      <c r="G49" s="5">
        <f>H49+I49+K49+L49+M49</f>
        <v>86281.74</v>
      </c>
      <c r="H49" s="5">
        <v>86281.74</v>
      </c>
      <c r="I49" s="16"/>
      <c r="J49" s="16"/>
      <c r="K49" s="16"/>
      <c r="L49" s="16"/>
      <c r="M49" s="16"/>
      <c r="N49" s="21">
        <f t="shared" si="3"/>
        <v>86281.74</v>
      </c>
      <c r="O49" s="21">
        <f t="shared" si="4"/>
        <v>0</v>
      </c>
      <c r="P49" s="21">
        <f t="shared" si="5"/>
        <v>0</v>
      </c>
    </row>
    <row r="50" spans="1:16" s="3" customFormat="1" ht="72" customHeight="1">
      <c r="A50" s="6" t="s">
        <v>18</v>
      </c>
      <c r="B50" s="4" t="s">
        <v>44</v>
      </c>
      <c r="C50" s="4">
        <v>10</v>
      </c>
      <c r="D50" s="4" t="s">
        <v>29</v>
      </c>
      <c r="E50" s="4" t="s">
        <v>9</v>
      </c>
      <c r="F50" s="4"/>
      <c r="G50" s="7">
        <f>G51</f>
        <v>1507958.4</v>
      </c>
      <c r="H50" s="7" t="e">
        <f>#REF!+H51</f>
        <v>#REF!</v>
      </c>
      <c r="I50" s="16"/>
      <c r="J50" s="16"/>
      <c r="K50" s="16"/>
      <c r="L50" s="16"/>
      <c r="M50" s="16"/>
      <c r="N50" s="21" t="e">
        <f t="shared" si="3"/>
        <v>#REF!</v>
      </c>
      <c r="O50" s="21" t="e">
        <f t="shared" si="4"/>
        <v>#REF!</v>
      </c>
      <c r="P50" s="21" t="e">
        <f t="shared" si="5"/>
        <v>#REF!</v>
      </c>
    </row>
    <row r="51" spans="1:16" s="3" customFormat="1" ht="12" customHeight="1">
      <c r="A51" s="6" t="s">
        <v>12</v>
      </c>
      <c r="B51" s="4" t="s">
        <v>44</v>
      </c>
      <c r="C51" s="4">
        <v>10</v>
      </c>
      <c r="D51" s="4" t="s">
        <v>29</v>
      </c>
      <c r="E51" s="4" t="s">
        <v>9</v>
      </c>
      <c r="F51" s="4" t="s">
        <v>13</v>
      </c>
      <c r="G51" s="7">
        <f>G52</f>
        <v>1507958.4</v>
      </c>
      <c r="H51" s="7">
        <f>H52</f>
        <v>1507958.4</v>
      </c>
      <c r="I51" s="16"/>
      <c r="J51" s="16"/>
      <c r="K51" s="16"/>
      <c r="L51" s="16"/>
      <c r="M51" s="16"/>
      <c r="N51" s="21">
        <f t="shared" si="3"/>
        <v>1507958.4</v>
      </c>
      <c r="O51" s="21">
        <f t="shared" si="4"/>
        <v>0</v>
      </c>
      <c r="P51" s="21">
        <f t="shared" si="5"/>
        <v>0</v>
      </c>
    </row>
    <row r="52" spans="1:16" s="3" customFormat="1" ht="12" customHeight="1">
      <c r="A52" s="6" t="s">
        <v>74</v>
      </c>
      <c r="B52" s="4" t="s">
        <v>44</v>
      </c>
      <c r="C52" s="4">
        <v>10</v>
      </c>
      <c r="D52" s="4" t="s">
        <v>29</v>
      </c>
      <c r="E52" s="4" t="s">
        <v>9</v>
      </c>
      <c r="F52" s="4" t="s">
        <v>75</v>
      </c>
      <c r="G52" s="7">
        <f>G53</f>
        <v>1507958.4</v>
      </c>
      <c r="H52" s="7">
        <f>H53</f>
        <v>1507958.4</v>
      </c>
      <c r="I52" s="16"/>
      <c r="J52" s="16"/>
      <c r="K52" s="16"/>
      <c r="L52" s="16"/>
      <c r="M52" s="16"/>
      <c r="N52" s="21"/>
      <c r="O52" s="21"/>
      <c r="P52" s="21"/>
    </row>
    <row r="53" spans="1:16" s="3" customFormat="1" ht="24" customHeight="1">
      <c r="A53" s="6" t="s">
        <v>61</v>
      </c>
      <c r="B53" s="4" t="s">
        <v>44</v>
      </c>
      <c r="C53" s="4">
        <v>10</v>
      </c>
      <c r="D53" s="4" t="s">
        <v>29</v>
      </c>
      <c r="E53" s="4" t="s">
        <v>9</v>
      </c>
      <c r="F53" s="4" t="s">
        <v>17</v>
      </c>
      <c r="G53" s="5">
        <f>H53+I53+K53+L53+M53</f>
        <v>1507958.4</v>
      </c>
      <c r="H53" s="5">
        <v>1507958.4</v>
      </c>
      <c r="I53" s="16"/>
      <c r="J53" s="16"/>
      <c r="K53" s="16"/>
      <c r="L53" s="16"/>
      <c r="M53" s="16"/>
      <c r="N53" s="21">
        <f t="shared" si="3"/>
        <v>1507958.4</v>
      </c>
      <c r="O53" s="21">
        <f t="shared" si="4"/>
        <v>0</v>
      </c>
      <c r="P53" s="21">
        <f t="shared" si="5"/>
        <v>0</v>
      </c>
    </row>
    <row r="54" spans="1:16" s="3" customFormat="1" ht="48" customHeight="1">
      <c r="A54" s="6" t="s">
        <v>59</v>
      </c>
      <c r="B54" s="4" t="s">
        <v>44</v>
      </c>
      <c r="C54" s="4">
        <v>10</v>
      </c>
      <c r="D54" s="4" t="s">
        <v>29</v>
      </c>
      <c r="E54" s="4" t="s">
        <v>60</v>
      </c>
      <c r="F54" s="4"/>
      <c r="G54" s="7">
        <f>G55</f>
        <v>66309.28</v>
      </c>
      <c r="H54" s="7" t="e">
        <f>#REF!+H55</f>
        <v>#REF!</v>
      </c>
      <c r="I54" s="16"/>
      <c r="J54" s="16"/>
      <c r="K54" s="16"/>
      <c r="L54" s="16"/>
      <c r="M54" s="16"/>
      <c r="N54" s="21" t="e">
        <f t="shared" si="3"/>
        <v>#REF!</v>
      </c>
      <c r="O54" s="21" t="e">
        <f t="shared" si="4"/>
        <v>#REF!</v>
      </c>
      <c r="P54" s="21" t="e">
        <f t="shared" si="5"/>
        <v>#REF!</v>
      </c>
    </row>
    <row r="55" spans="1:16" s="3" customFormat="1" ht="12" customHeight="1">
      <c r="A55" s="6" t="s">
        <v>12</v>
      </c>
      <c r="B55" s="4" t="s">
        <v>44</v>
      </c>
      <c r="C55" s="4">
        <v>10</v>
      </c>
      <c r="D55" s="4" t="s">
        <v>29</v>
      </c>
      <c r="E55" s="4" t="s">
        <v>60</v>
      </c>
      <c r="F55" s="4" t="s">
        <v>13</v>
      </c>
      <c r="G55" s="7">
        <f>G56</f>
        <v>66309.28</v>
      </c>
      <c r="H55" s="7">
        <f>H56</f>
        <v>72249.28</v>
      </c>
      <c r="I55" s="16"/>
      <c r="J55" s="16"/>
      <c r="K55" s="16"/>
      <c r="L55" s="16"/>
      <c r="M55" s="16"/>
      <c r="N55" s="21">
        <f t="shared" si="3"/>
        <v>72249.28</v>
      </c>
      <c r="O55" s="21">
        <f t="shared" si="4"/>
        <v>-5940</v>
      </c>
      <c r="P55" s="21">
        <f t="shared" si="5"/>
        <v>0</v>
      </c>
    </row>
    <row r="56" spans="1:16" s="3" customFormat="1" ht="12" customHeight="1">
      <c r="A56" s="6" t="s">
        <v>74</v>
      </c>
      <c r="B56" s="4" t="s">
        <v>44</v>
      </c>
      <c r="C56" s="4">
        <v>10</v>
      </c>
      <c r="D56" s="4" t="s">
        <v>29</v>
      </c>
      <c r="E56" s="4" t="s">
        <v>60</v>
      </c>
      <c r="F56" s="4" t="s">
        <v>75</v>
      </c>
      <c r="G56" s="7">
        <f>G57</f>
        <v>66309.28</v>
      </c>
      <c r="H56" s="7">
        <f>H57</f>
        <v>72249.28</v>
      </c>
      <c r="I56" s="16"/>
      <c r="J56" s="16"/>
      <c r="K56" s="16"/>
      <c r="L56" s="16"/>
      <c r="M56" s="16"/>
      <c r="N56" s="21"/>
      <c r="O56" s="21"/>
      <c r="P56" s="21"/>
    </row>
    <row r="57" spans="1:16" s="3" customFormat="1" ht="24" customHeight="1">
      <c r="A57" s="6" t="s">
        <v>61</v>
      </c>
      <c r="B57" s="4" t="s">
        <v>44</v>
      </c>
      <c r="C57" s="4">
        <v>10</v>
      </c>
      <c r="D57" s="4" t="s">
        <v>29</v>
      </c>
      <c r="E57" s="4" t="s">
        <v>60</v>
      </c>
      <c r="F57" s="4" t="s">
        <v>17</v>
      </c>
      <c r="G57" s="5">
        <f>H57+I57+K57+L57+M57</f>
        <v>66309.28</v>
      </c>
      <c r="H57" s="5">
        <v>72249.28</v>
      </c>
      <c r="I57" s="16"/>
      <c r="J57" s="16"/>
      <c r="K57" s="16"/>
      <c r="L57" s="16">
        <v>-5940</v>
      </c>
      <c r="M57" s="16"/>
      <c r="N57" s="21">
        <f t="shared" si="3"/>
        <v>66309.28</v>
      </c>
      <c r="O57" s="21">
        <f t="shared" si="4"/>
        <v>0</v>
      </c>
      <c r="P57" s="21">
        <f t="shared" si="5"/>
        <v>0</v>
      </c>
    </row>
    <row r="58" spans="1:16" s="3" customFormat="1" ht="40.5" customHeight="1">
      <c r="A58" s="6" t="s">
        <v>55</v>
      </c>
      <c r="B58" s="4" t="s">
        <v>44</v>
      </c>
      <c r="C58" s="4">
        <v>10</v>
      </c>
      <c r="D58" s="4" t="s">
        <v>29</v>
      </c>
      <c r="E58" s="4" t="s">
        <v>51</v>
      </c>
      <c r="F58" s="4"/>
      <c r="G58" s="7">
        <f>G59</f>
        <v>124894.03</v>
      </c>
      <c r="H58" s="7" t="e">
        <f>#REF!+H59</f>
        <v>#REF!</v>
      </c>
      <c r="I58" s="16"/>
      <c r="J58" s="16"/>
      <c r="K58" s="16"/>
      <c r="L58" s="16"/>
      <c r="M58" s="16"/>
      <c r="N58" s="21" t="e">
        <f t="shared" si="3"/>
        <v>#REF!</v>
      </c>
      <c r="O58" s="21" t="e">
        <f t="shared" si="4"/>
        <v>#REF!</v>
      </c>
      <c r="P58" s="21" t="e">
        <f t="shared" si="5"/>
        <v>#REF!</v>
      </c>
    </row>
    <row r="59" spans="1:16" s="3" customFormat="1" ht="12" customHeight="1">
      <c r="A59" s="6" t="s">
        <v>12</v>
      </c>
      <c r="B59" s="4" t="s">
        <v>44</v>
      </c>
      <c r="C59" s="4">
        <v>10</v>
      </c>
      <c r="D59" s="4" t="s">
        <v>29</v>
      </c>
      <c r="E59" s="4" t="s">
        <v>51</v>
      </c>
      <c r="F59" s="4" t="s">
        <v>13</v>
      </c>
      <c r="G59" s="7">
        <f>G60</f>
        <v>124894.03</v>
      </c>
      <c r="H59" s="7">
        <f>H60</f>
        <v>124894.03</v>
      </c>
      <c r="I59" s="16"/>
      <c r="J59" s="16"/>
      <c r="K59" s="16"/>
      <c r="L59" s="16"/>
      <c r="M59" s="16"/>
      <c r="N59" s="21">
        <f aca="true" t="shared" si="7" ref="N59:N96">H59+I59+K59+L59+M59</f>
        <v>124894.03</v>
      </c>
      <c r="O59" s="21">
        <f aca="true" t="shared" si="8" ref="O59:O96">G59-N59</f>
        <v>0</v>
      </c>
      <c r="P59" s="21">
        <f aca="true" t="shared" si="9" ref="P59:P96">O59+N59-G59</f>
        <v>0</v>
      </c>
    </row>
    <row r="60" spans="1:16" s="3" customFormat="1" ht="12" customHeight="1">
      <c r="A60" s="6" t="s">
        <v>74</v>
      </c>
      <c r="B60" s="4" t="s">
        <v>44</v>
      </c>
      <c r="C60" s="4">
        <v>10</v>
      </c>
      <c r="D60" s="4" t="s">
        <v>29</v>
      </c>
      <c r="E60" s="4" t="s">
        <v>51</v>
      </c>
      <c r="F60" s="4" t="s">
        <v>75</v>
      </c>
      <c r="G60" s="7">
        <f>G61</f>
        <v>124894.03</v>
      </c>
      <c r="H60" s="7">
        <f>H61</f>
        <v>124894.03</v>
      </c>
      <c r="I60" s="16"/>
      <c r="J60" s="16"/>
      <c r="K60" s="16"/>
      <c r="L60" s="16"/>
      <c r="M60" s="16"/>
      <c r="N60" s="21"/>
      <c r="O60" s="21"/>
      <c r="P60" s="21"/>
    </row>
    <row r="61" spans="1:16" s="3" customFormat="1" ht="24" customHeight="1">
      <c r="A61" s="6" t="s">
        <v>61</v>
      </c>
      <c r="B61" s="4" t="s">
        <v>44</v>
      </c>
      <c r="C61" s="4">
        <v>10</v>
      </c>
      <c r="D61" s="4" t="s">
        <v>29</v>
      </c>
      <c r="E61" s="4" t="s">
        <v>51</v>
      </c>
      <c r="F61" s="4" t="s">
        <v>17</v>
      </c>
      <c r="G61" s="5">
        <f>H61+I61+K61+L61+M61</f>
        <v>124894.03</v>
      </c>
      <c r="H61" s="5">
        <v>124894.03</v>
      </c>
      <c r="I61" s="16"/>
      <c r="J61" s="16"/>
      <c r="K61" s="16"/>
      <c r="L61" s="16"/>
      <c r="M61" s="16"/>
      <c r="N61" s="21">
        <f t="shared" si="7"/>
        <v>124894.03</v>
      </c>
      <c r="O61" s="21">
        <f t="shared" si="8"/>
        <v>0</v>
      </c>
      <c r="P61" s="21">
        <f t="shared" si="9"/>
        <v>0</v>
      </c>
    </row>
    <row r="62" spans="1:16" s="3" customFormat="1" ht="24" customHeight="1">
      <c r="A62" s="6" t="s">
        <v>21</v>
      </c>
      <c r="B62" s="4" t="s">
        <v>44</v>
      </c>
      <c r="C62" s="4">
        <v>10</v>
      </c>
      <c r="D62" s="4" t="s">
        <v>29</v>
      </c>
      <c r="E62" s="4" t="s">
        <v>35</v>
      </c>
      <c r="F62" s="4"/>
      <c r="G62" s="7">
        <f>G63</f>
        <v>50097950</v>
      </c>
      <c r="H62" s="7" t="e">
        <f>#REF!+H63</f>
        <v>#REF!</v>
      </c>
      <c r="I62" s="16"/>
      <c r="J62" s="16"/>
      <c r="K62" s="16"/>
      <c r="L62" s="16"/>
      <c r="M62" s="16"/>
      <c r="N62" s="21" t="e">
        <f t="shared" si="7"/>
        <v>#REF!</v>
      </c>
      <c r="O62" s="21" t="e">
        <f t="shared" si="8"/>
        <v>#REF!</v>
      </c>
      <c r="P62" s="21" t="e">
        <f t="shared" si="9"/>
        <v>#REF!</v>
      </c>
    </row>
    <row r="63" spans="1:16" s="3" customFormat="1" ht="12" customHeight="1">
      <c r="A63" s="6" t="s">
        <v>12</v>
      </c>
      <c r="B63" s="4" t="s">
        <v>44</v>
      </c>
      <c r="C63" s="4">
        <v>10</v>
      </c>
      <c r="D63" s="4" t="s">
        <v>29</v>
      </c>
      <c r="E63" s="4" t="s">
        <v>35</v>
      </c>
      <c r="F63" s="4" t="s">
        <v>13</v>
      </c>
      <c r="G63" s="7">
        <f>G64</f>
        <v>50097950</v>
      </c>
      <c r="H63" s="7">
        <f>H64</f>
        <v>49690950</v>
      </c>
      <c r="I63" s="16"/>
      <c r="J63" s="16"/>
      <c r="K63" s="16"/>
      <c r="L63" s="16"/>
      <c r="M63" s="16"/>
      <c r="N63" s="21">
        <f t="shared" si="7"/>
        <v>49690950</v>
      </c>
      <c r="O63" s="21">
        <f t="shared" si="8"/>
        <v>407000</v>
      </c>
      <c r="P63" s="21">
        <f t="shared" si="9"/>
        <v>0</v>
      </c>
    </row>
    <row r="64" spans="1:16" s="3" customFormat="1" ht="12" customHeight="1">
      <c r="A64" s="6" t="s">
        <v>74</v>
      </c>
      <c r="B64" s="4" t="s">
        <v>44</v>
      </c>
      <c r="C64" s="4">
        <v>10</v>
      </c>
      <c r="D64" s="4" t="s">
        <v>29</v>
      </c>
      <c r="E64" s="4" t="s">
        <v>35</v>
      </c>
      <c r="F64" s="4" t="s">
        <v>75</v>
      </c>
      <c r="G64" s="7">
        <f>G65</f>
        <v>50097950</v>
      </c>
      <c r="H64" s="7">
        <f>H65</f>
        <v>49690950</v>
      </c>
      <c r="I64" s="16"/>
      <c r="J64" s="16"/>
      <c r="K64" s="16"/>
      <c r="L64" s="16"/>
      <c r="M64" s="16"/>
      <c r="N64" s="21"/>
      <c r="O64" s="21"/>
      <c r="P64" s="21"/>
    </row>
    <row r="65" spans="1:16" s="3" customFormat="1" ht="24" customHeight="1">
      <c r="A65" s="6" t="s">
        <v>61</v>
      </c>
      <c r="B65" s="4" t="s">
        <v>44</v>
      </c>
      <c r="C65" s="4">
        <v>10</v>
      </c>
      <c r="D65" s="4" t="s">
        <v>29</v>
      </c>
      <c r="E65" s="4" t="s">
        <v>35</v>
      </c>
      <c r="F65" s="4" t="s">
        <v>17</v>
      </c>
      <c r="G65" s="5">
        <f>H65+I65+K65+L65+M65</f>
        <v>50097950</v>
      </c>
      <c r="H65" s="5">
        <v>49690950</v>
      </c>
      <c r="I65" s="16"/>
      <c r="J65" s="16"/>
      <c r="K65" s="16"/>
      <c r="L65" s="16">
        <v>407000</v>
      </c>
      <c r="M65" s="16"/>
      <c r="N65" s="21">
        <f t="shared" si="7"/>
        <v>50097950</v>
      </c>
      <c r="O65" s="21">
        <f t="shared" si="8"/>
        <v>0</v>
      </c>
      <c r="P65" s="21">
        <f t="shared" si="9"/>
        <v>0</v>
      </c>
    </row>
    <row r="66" spans="1:16" s="3" customFormat="1" ht="24" customHeight="1">
      <c r="A66" s="6" t="s">
        <v>19</v>
      </c>
      <c r="B66" s="4" t="s">
        <v>44</v>
      </c>
      <c r="C66" s="4">
        <v>10</v>
      </c>
      <c r="D66" s="4" t="s">
        <v>29</v>
      </c>
      <c r="E66" s="4" t="s">
        <v>33</v>
      </c>
      <c r="F66" s="4"/>
      <c r="G66" s="7">
        <f>G67</f>
        <v>53719898.49</v>
      </c>
      <c r="H66" s="7" t="e">
        <f>#REF!+H67</f>
        <v>#REF!</v>
      </c>
      <c r="I66" s="16"/>
      <c r="J66" s="16"/>
      <c r="K66" s="16"/>
      <c r="L66" s="16"/>
      <c r="M66" s="16"/>
      <c r="N66" s="21" t="e">
        <f t="shared" si="7"/>
        <v>#REF!</v>
      </c>
      <c r="O66" s="21" t="e">
        <f t="shared" si="8"/>
        <v>#REF!</v>
      </c>
      <c r="P66" s="21" t="e">
        <f t="shared" si="9"/>
        <v>#REF!</v>
      </c>
    </row>
    <row r="67" spans="1:16" s="3" customFormat="1" ht="12" customHeight="1">
      <c r="A67" s="6" t="s">
        <v>12</v>
      </c>
      <c r="B67" s="4" t="s">
        <v>44</v>
      </c>
      <c r="C67" s="4">
        <v>10</v>
      </c>
      <c r="D67" s="4" t="s">
        <v>29</v>
      </c>
      <c r="E67" s="4" t="s">
        <v>33</v>
      </c>
      <c r="F67" s="4" t="s">
        <v>13</v>
      </c>
      <c r="G67" s="7">
        <f>G68</f>
        <v>53719898.49</v>
      </c>
      <c r="H67" s="7">
        <f>H68</f>
        <v>49526120</v>
      </c>
      <c r="I67" s="16"/>
      <c r="J67" s="16"/>
      <c r="K67" s="16"/>
      <c r="L67" s="16"/>
      <c r="M67" s="16"/>
      <c r="N67" s="21">
        <f t="shared" si="7"/>
        <v>49526120</v>
      </c>
      <c r="O67" s="21">
        <f t="shared" si="8"/>
        <v>4193778.490000002</v>
      </c>
      <c r="P67" s="21">
        <f t="shared" si="9"/>
        <v>0</v>
      </c>
    </row>
    <row r="68" spans="1:16" s="3" customFormat="1" ht="12" customHeight="1">
      <c r="A68" s="6" t="s">
        <v>74</v>
      </c>
      <c r="B68" s="4" t="s">
        <v>44</v>
      </c>
      <c r="C68" s="4">
        <v>10</v>
      </c>
      <c r="D68" s="4" t="s">
        <v>29</v>
      </c>
      <c r="E68" s="4" t="s">
        <v>33</v>
      </c>
      <c r="F68" s="4" t="s">
        <v>75</v>
      </c>
      <c r="G68" s="7">
        <f>G69</f>
        <v>53719898.49</v>
      </c>
      <c r="H68" s="7">
        <f>H69</f>
        <v>49526120</v>
      </c>
      <c r="I68" s="16"/>
      <c r="J68" s="16"/>
      <c r="K68" s="16"/>
      <c r="L68" s="16"/>
      <c r="M68" s="16"/>
      <c r="N68" s="21"/>
      <c r="O68" s="21"/>
      <c r="P68" s="21"/>
    </row>
    <row r="69" spans="1:16" s="3" customFormat="1" ht="24" customHeight="1">
      <c r="A69" s="6" t="s">
        <v>61</v>
      </c>
      <c r="B69" s="4" t="s">
        <v>44</v>
      </c>
      <c r="C69" s="4">
        <v>10</v>
      </c>
      <c r="D69" s="4" t="s">
        <v>29</v>
      </c>
      <c r="E69" s="4" t="s">
        <v>33</v>
      </c>
      <c r="F69" s="4" t="s">
        <v>17</v>
      </c>
      <c r="G69" s="5">
        <f>H69+I69+K69+L69+M69</f>
        <v>53719898.49</v>
      </c>
      <c r="H69" s="5">
        <v>49526120</v>
      </c>
      <c r="I69" s="16"/>
      <c r="J69" s="16"/>
      <c r="K69" s="16"/>
      <c r="L69" s="16">
        <v>4193778.49</v>
      </c>
      <c r="M69" s="16"/>
      <c r="N69" s="21">
        <f t="shared" si="7"/>
        <v>53719898.49</v>
      </c>
      <c r="O69" s="21">
        <f t="shared" si="8"/>
        <v>0</v>
      </c>
      <c r="P69" s="21">
        <f t="shared" si="9"/>
        <v>0</v>
      </c>
    </row>
    <row r="70" spans="1:16" s="3" customFormat="1" ht="36" customHeight="1">
      <c r="A70" s="6" t="s">
        <v>20</v>
      </c>
      <c r="B70" s="4" t="s">
        <v>44</v>
      </c>
      <c r="C70" s="4">
        <v>10</v>
      </c>
      <c r="D70" s="4" t="s">
        <v>29</v>
      </c>
      <c r="E70" s="4" t="s">
        <v>34</v>
      </c>
      <c r="F70" s="4"/>
      <c r="G70" s="7">
        <f>G71</f>
        <v>1052285.12</v>
      </c>
      <c r="H70" s="7" t="e">
        <f>#REF!+H71</f>
        <v>#REF!</v>
      </c>
      <c r="I70" s="16"/>
      <c r="J70" s="16"/>
      <c r="K70" s="16"/>
      <c r="L70" s="16"/>
      <c r="M70" s="16"/>
      <c r="N70" s="21" t="e">
        <f t="shared" si="7"/>
        <v>#REF!</v>
      </c>
      <c r="O70" s="21" t="e">
        <f t="shared" si="8"/>
        <v>#REF!</v>
      </c>
      <c r="P70" s="21" t="e">
        <f t="shared" si="9"/>
        <v>#REF!</v>
      </c>
    </row>
    <row r="71" spans="1:16" s="3" customFormat="1" ht="12" customHeight="1">
      <c r="A71" s="6" t="s">
        <v>12</v>
      </c>
      <c r="B71" s="4" t="s">
        <v>44</v>
      </c>
      <c r="C71" s="4">
        <v>10</v>
      </c>
      <c r="D71" s="4" t="s">
        <v>29</v>
      </c>
      <c r="E71" s="4" t="s">
        <v>34</v>
      </c>
      <c r="F71" s="4" t="s">
        <v>13</v>
      </c>
      <c r="G71" s="7">
        <f>G72</f>
        <v>1052285.12</v>
      </c>
      <c r="H71" s="7">
        <f>H72</f>
        <v>1024430</v>
      </c>
      <c r="I71" s="16"/>
      <c r="J71" s="16"/>
      <c r="K71" s="16"/>
      <c r="L71" s="16"/>
      <c r="M71" s="16"/>
      <c r="N71" s="21">
        <f t="shared" si="7"/>
        <v>1024430</v>
      </c>
      <c r="O71" s="21">
        <f t="shared" si="8"/>
        <v>27855.12000000011</v>
      </c>
      <c r="P71" s="21">
        <f t="shared" si="9"/>
        <v>0</v>
      </c>
    </row>
    <row r="72" spans="1:16" s="3" customFormat="1" ht="12" customHeight="1">
      <c r="A72" s="6" t="s">
        <v>74</v>
      </c>
      <c r="B72" s="4" t="s">
        <v>44</v>
      </c>
      <c r="C72" s="4">
        <v>10</v>
      </c>
      <c r="D72" s="4" t="s">
        <v>29</v>
      </c>
      <c r="E72" s="4" t="s">
        <v>34</v>
      </c>
      <c r="F72" s="4" t="s">
        <v>75</v>
      </c>
      <c r="G72" s="7">
        <f>G73</f>
        <v>1052285.12</v>
      </c>
      <c r="H72" s="7">
        <f>H73</f>
        <v>1024430</v>
      </c>
      <c r="I72" s="16"/>
      <c r="J72" s="16"/>
      <c r="K72" s="16"/>
      <c r="L72" s="16"/>
      <c r="M72" s="16"/>
      <c r="N72" s="21"/>
      <c r="O72" s="21"/>
      <c r="P72" s="21"/>
    </row>
    <row r="73" spans="1:16" s="3" customFormat="1" ht="24" customHeight="1">
      <c r="A73" s="6" t="s">
        <v>61</v>
      </c>
      <c r="B73" s="4" t="s">
        <v>44</v>
      </c>
      <c r="C73" s="4">
        <v>10</v>
      </c>
      <c r="D73" s="4" t="s">
        <v>29</v>
      </c>
      <c r="E73" s="4" t="s">
        <v>34</v>
      </c>
      <c r="F73" s="4" t="s">
        <v>17</v>
      </c>
      <c r="G73" s="5">
        <f>H73+I73+K73+L73+M73</f>
        <v>1052285.12</v>
      </c>
      <c r="H73" s="5">
        <v>1024430</v>
      </c>
      <c r="I73" s="16"/>
      <c r="J73" s="16"/>
      <c r="K73" s="16"/>
      <c r="L73" s="16">
        <v>27855.12</v>
      </c>
      <c r="M73" s="16"/>
      <c r="N73" s="21">
        <f t="shared" si="7"/>
        <v>1052285.12</v>
      </c>
      <c r="O73" s="21">
        <f t="shared" si="8"/>
        <v>0</v>
      </c>
      <c r="P73" s="21">
        <f t="shared" si="9"/>
        <v>0</v>
      </c>
    </row>
    <row r="74" spans="1:16" s="3" customFormat="1" ht="36" customHeight="1">
      <c r="A74" s="6" t="s">
        <v>22</v>
      </c>
      <c r="B74" s="4" t="s">
        <v>44</v>
      </c>
      <c r="C74" s="4">
        <v>10</v>
      </c>
      <c r="D74" s="4" t="s">
        <v>29</v>
      </c>
      <c r="E74" s="4" t="s">
        <v>36</v>
      </c>
      <c r="F74" s="4"/>
      <c r="G74" s="7">
        <f>G75</f>
        <v>44210</v>
      </c>
      <c r="H74" s="7" t="e">
        <f>#REF!+H75</f>
        <v>#REF!</v>
      </c>
      <c r="I74" s="16"/>
      <c r="J74" s="16"/>
      <c r="K74" s="16"/>
      <c r="L74" s="16"/>
      <c r="M74" s="16"/>
      <c r="N74" s="21" t="e">
        <f t="shared" si="7"/>
        <v>#REF!</v>
      </c>
      <c r="O74" s="21" t="e">
        <f t="shared" si="8"/>
        <v>#REF!</v>
      </c>
      <c r="P74" s="21" t="e">
        <f t="shared" si="9"/>
        <v>#REF!</v>
      </c>
    </row>
    <row r="75" spans="1:16" s="3" customFormat="1" ht="12" customHeight="1">
      <c r="A75" s="6" t="s">
        <v>12</v>
      </c>
      <c r="B75" s="4" t="s">
        <v>44</v>
      </c>
      <c r="C75" s="4">
        <v>10</v>
      </c>
      <c r="D75" s="4" t="s">
        <v>29</v>
      </c>
      <c r="E75" s="4" t="s">
        <v>36</v>
      </c>
      <c r="F75" s="4" t="s">
        <v>13</v>
      </c>
      <c r="G75" s="7">
        <f>G76</f>
        <v>44210</v>
      </c>
      <c r="H75" s="7">
        <f>H76</f>
        <v>44210</v>
      </c>
      <c r="I75" s="16"/>
      <c r="J75" s="16"/>
      <c r="K75" s="16"/>
      <c r="L75" s="16"/>
      <c r="M75" s="16"/>
      <c r="N75" s="21">
        <f t="shared" si="7"/>
        <v>44210</v>
      </c>
      <c r="O75" s="21">
        <f t="shared" si="8"/>
        <v>0</v>
      </c>
      <c r="P75" s="21">
        <f t="shared" si="9"/>
        <v>0</v>
      </c>
    </row>
    <row r="76" spans="1:16" s="3" customFormat="1" ht="12" customHeight="1">
      <c r="A76" s="6" t="s">
        <v>74</v>
      </c>
      <c r="B76" s="4" t="s">
        <v>44</v>
      </c>
      <c r="C76" s="4">
        <v>10</v>
      </c>
      <c r="D76" s="4" t="s">
        <v>29</v>
      </c>
      <c r="E76" s="4" t="s">
        <v>36</v>
      </c>
      <c r="F76" s="4" t="s">
        <v>75</v>
      </c>
      <c r="G76" s="7">
        <f>G77</f>
        <v>44210</v>
      </c>
      <c r="H76" s="7">
        <f>H77</f>
        <v>44210</v>
      </c>
      <c r="I76" s="16"/>
      <c r="J76" s="16"/>
      <c r="K76" s="16"/>
      <c r="L76" s="16"/>
      <c r="M76" s="16"/>
      <c r="N76" s="21"/>
      <c r="O76" s="21"/>
      <c r="P76" s="21"/>
    </row>
    <row r="77" spans="1:16" s="3" customFormat="1" ht="24" customHeight="1">
      <c r="A77" s="6" t="s">
        <v>61</v>
      </c>
      <c r="B77" s="4" t="s">
        <v>44</v>
      </c>
      <c r="C77" s="4">
        <v>10</v>
      </c>
      <c r="D77" s="4" t="s">
        <v>29</v>
      </c>
      <c r="E77" s="4" t="s">
        <v>36</v>
      </c>
      <c r="F77" s="4" t="s">
        <v>17</v>
      </c>
      <c r="G77" s="5">
        <f>H77+I77+K77+L77+M77</f>
        <v>44210</v>
      </c>
      <c r="H77" s="5">
        <v>44210</v>
      </c>
      <c r="I77" s="16"/>
      <c r="J77" s="16"/>
      <c r="K77" s="16"/>
      <c r="L77" s="16"/>
      <c r="M77" s="16"/>
      <c r="N77" s="21">
        <f t="shared" si="7"/>
        <v>44210</v>
      </c>
      <c r="O77" s="21">
        <f t="shared" si="8"/>
        <v>0</v>
      </c>
      <c r="P77" s="21">
        <f t="shared" si="9"/>
        <v>0</v>
      </c>
    </row>
    <row r="78" spans="1:16" s="3" customFormat="1" ht="24" customHeight="1">
      <c r="A78" s="6" t="s">
        <v>37</v>
      </c>
      <c r="B78" s="4" t="s">
        <v>44</v>
      </c>
      <c r="C78" s="4">
        <v>10</v>
      </c>
      <c r="D78" s="4" t="s">
        <v>29</v>
      </c>
      <c r="E78" s="4" t="s">
        <v>38</v>
      </c>
      <c r="F78" s="4"/>
      <c r="G78" s="7">
        <f>G79</f>
        <v>61320</v>
      </c>
      <c r="H78" s="7" t="e">
        <f>#REF!+H79</f>
        <v>#REF!</v>
      </c>
      <c r="I78" s="16"/>
      <c r="J78" s="16"/>
      <c r="K78" s="16"/>
      <c r="L78" s="16"/>
      <c r="M78" s="16"/>
      <c r="N78" s="21" t="e">
        <f t="shared" si="7"/>
        <v>#REF!</v>
      </c>
      <c r="O78" s="21" t="e">
        <f t="shared" si="8"/>
        <v>#REF!</v>
      </c>
      <c r="P78" s="21" t="e">
        <f t="shared" si="9"/>
        <v>#REF!</v>
      </c>
    </row>
    <row r="79" spans="1:16" s="3" customFormat="1" ht="12" customHeight="1">
      <c r="A79" s="6" t="s">
        <v>12</v>
      </c>
      <c r="B79" s="4" t="s">
        <v>44</v>
      </c>
      <c r="C79" s="4">
        <v>10</v>
      </c>
      <c r="D79" s="4" t="s">
        <v>29</v>
      </c>
      <c r="E79" s="4" t="s">
        <v>38</v>
      </c>
      <c r="F79" s="4" t="s">
        <v>13</v>
      </c>
      <c r="G79" s="7">
        <f>G80</f>
        <v>61320</v>
      </c>
      <c r="H79" s="7">
        <f>H80</f>
        <v>61320</v>
      </c>
      <c r="I79" s="16"/>
      <c r="J79" s="16"/>
      <c r="K79" s="16"/>
      <c r="L79" s="16"/>
      <c r="M79" s="16"/>
      <c r="N79" s="21">
        <f t="shared" si="7"/>
        <v>61320</v>
      </c>
      <c r="O79" s="21">
        <f t="shared" si="8"/>
        <v>0</v>
      </c>
      <c r="P79" s="21">
        <f t="shared" si="9"/>
        <v>0</v>
      </c>
    </row>
    <row r="80" spans="1:16" s="3" customFormat="1" ht="12" customHeight="1">
      <c r="A80" s="6" t="s">
        <v>74</v>
      </c>
      <c r="B80" s="4" t="s">
        <v>44</v>
      </c>
      <c r="C80" s="4">
        <v>10</v>
      </c>
      <c r="D80" s="4" t="s">
        <v>29</v>
      </c>
      <c r="E80" s="4" t="s">
        <v>38</v>
      </c>
      <c r="F80" s="4" t="s">
        <v>75</v>
      </c>
      <c r="G80" s="7">
        <f>G81</f>
        <v>61320</v>
      </c>
      <c r="H80" s="7">
        <f>H81</f>
        <v>61320</v>
      </c>
      <c r="I80" s="16"/>
      <c r="J80" s="16"/>
      <c r="K80" s="16"/>
      <c r="L80" s="16"/>
      <c r="M80" s="16"/>
      <c r="N80" s="21"/>
      <c r="O80" s="21"/>
      <c r="P80" s="21"/>
    </row>
    <row r="81" spans="1:16" s="3" customFormat="1" ht="24" customHeight="1">
      <c r="A81" s="6" t="s">
        <v>61</v>
      </c>
      <c r="B81" s="4" t="s">
        <v>44</v>
      </c>
      <c r="C81" s="4">
        <v>10</v>
      </c>
      <c r="D81" s="4" t="s">
        <v>29</v>
      </c>
      <c r="E81" s="4" t="s">
        <v>38</v>
      </c>
      <c r="F81" s="4" t="s">
        <v>17</v>
      </c>
      <c r="G81" s="5">
        <f>H81+I81+K81+L81+M81</f>
        <v>61320</v>
      </c>
      <c r="H81" s="5">
        <v>61320</v>
      </c>
      <c r="I81" s="16"/>
      <c r="J81" s="16"/>
      <c r="K81" s="16"/>
      <c r="L81" s="16"/>
      <c r="M81" s="16"/>
      <c r="N81" s="21">
        <f t="shared" si="7"/>
        <v>61320</v>
      </c>
      <c r="O81" s="21">
        <f t="shared" si="8"/>
        <v>0</v>
      </c>
      <c r="P81" s="21">
        <f t="shared" si="9"/>
        <v>0</v>
      </c>
    </row>
    <row r="82" spans="1:16" s="3" customFormat="1" ht="24" customHeight="1">
      <c r="A82" s="6" t="s">
        <v>14</v>
      </c>
      <c r="B82" s="4" t="s">
        <v>44</v>
      </c>
      <c r="C82" s="4">
        <v>10</v>
      </c>
      <c r="D82" s="4" t="s">
        <v>29</v>
      </c>
      <c r="E82" s="4" t="s">
        <v>39</v>
      </c>
      <c r="F82" s="4"/>
      <c r="G82" s="7">
        <f>G83</f>
        <v>13719246.69</v>
      </c>
      <c r="H82" s="7" t="e">
        <f>#REF!+H83</f>
        <v>#REF!</v>
      </c>
      <c r="I82" s="16"/>
      <c r="J82" s="16"/>
      <c r="K82" s="16"/>
      <c r="L82" s="16"/>
      <c r="M82" s="16"/>
      <c r="N82" s="21" t="e">
        <f t="shared" si="7"/>
        <v>#REF!</v>
      </c>
      <c r="O82" s="21" t="e">
        <f t="shared" si="8"/>
        <v>#REF!</v>
      </c>
      <c r="P82" s="21" t="e">
        <f t="shared" si="9"/>
        <v>#REF!</v>
      </c>
    </row>
    <row r="83" spans="1:16" s="3" customFormat="1" ht="12" customHeight="1">
      <c r="A83" s="6" t="s">
        <v>12</v>
      </c>
      <c r="B83" s="4" t="s">
        <v>44</v>
      </c>
      <c r="C83" s="4">
        <v>10</v>
      </c>
      <c r="D83" s="4" t="s">
        <v>29</v>
      </c>
      <c r="E83" s="4" t="s">
        <v>39</v>
      </c>
      <c r="F83" s="4" t="s">
        <v>13</v>
      </c>
      <c r="G83" s="7">
        <f>G84</f>
        <v>13719246.69</v>
      </c>
      <c r="H83" s="7">
        <f>H84</f>
        <v>13033370</v>
      </c>
      <c r="I83" s="16"/>
      <c r="J83" s="16"/>
      <c r="K83" s="16"/>
      <c r="L83" s="16"/>
      <c r="M83" s="16"/>
      <c r="N83" s="21">
        <f t="shared" si="7"/>
        <v>13033370</v>
      </c>
      <c r="O83" s="21">
        <f t="shared" si="8"/>
        <v>685876.6899999995</v>
      </c>
      <c r="P83" s="21">
        <f t="shared" si="9"/>
        <v>0</v>
      </c>
    </row>
    <row r="84" spans="1:16" s="3" customFormat="1" ht="12" customHeight="1">
      <c r="A84" s="6" t="s">
        <v>74</v>
      </c>
      <c r="B84" s="4" t="s">
        <v>44</v>
      </c>
      <c r="C84" s="4">
        <v>10</v>
      </c>
      <c r="D84" s="4" t="s">
        <v>29</v>
      </c>
      <c r="E84" s="4" t="s">
        <v>39</v>
      </c>
      <c r="F84" s="4" t="s">
        <v>75</v>
      </c>
      <c r="G84" s="7">
        <f>G85</f>
        <v>13719246.69</v>
      </c>
      <c r="H84" s="7">
        <f>H85</f>
        <v>13033370</v>
      </c>
      <c r="I84" s="16"/>
      <c r="J84" s="16"/>
      <c r="K84" s="16"/>
      <c r="L84" s="16"/>
      <c r="M84" s="16"/>
      <c r="N84" s="21"/>
      <c r="O84" s="21"/>
      <c r="P84" s="21"/>
    </row>
    <row r="85" spans="1:16" s="3" customFormat="1" ht="24" customHeight="1">
      <c r="A85" s="6" t="s">
        <v>61</v>
      </c>
      <c r="B85" s="4" t="s">
        <v>44</v>
      </c>
      <c r="C85" s="4">
        <v>10</v>
      </c>
      <c r="D85" s="4" t="s">
        <v>29</v>
      </c>
      <c r="E85" s="4" t="s">
        <v>39</v>
      </c>
      <c r="F85" s="4" t="s">
        <v>17</v>
      </c>
      <c r="G85" s="5">
        <f>H85+I85+K85+L85+M85</f>
        <v>13719246.69</v>
      </c>
      <c r="H85" s="5">
        <v>13033370</v>
      </c>
      <c r="I85" s="16"/>
      <c r="J85" s="16"/>
      <c r="K85" s="16"/>
      <c r="L85" s="16">
        <v>685876.69</v>
      </c>
      <c r="M85" s="16">
        <v>0</v>
      </c>
      <c r="N85" s="21">
        <f t="shared" si="7"/>
        <v>13719246.69</v>
      </c>
      <c r="O85" s="21">
        <f t="shared" si="8"/>
        <v>0</v>
      </c>
      <c r="P85" s="21">
        <f t="shared" si="9"/>
        <v>0</v>
      </c>
    </row>
    <row r="86" spans="1:16" s="3" customFormat="1" ht="17.25" customHeight="1">
      <c r="A86" s="6" t="s">
        <v>15</v>
      </c>
      <c r="B86" s="4" t="s">
        <v>44</v>
      </c>
      <c r="C86" s="4">
        <v>10</v>
      </c>
      <c r="D86" s="4" t="s">
        <v>7</v>
      </c>
      <c r="E86" s="4"/>
      <c r="F86" s="4"/>
      <c r="G86" s="7">
        <f>G87</f>
        <v>70080000</v>
      </c>
      <c r="H86" s="7">
        <f>H87</f>
        <v>74476300</v>
      </c>
      <c r="I86" s="16"/>
      <c r="J86" s="16"/>
      <c r="K86" s="16"/>
      <c r="L86" s="16"/>
      <c r="M86" s="16"/>
      <c r="N86" s="21">
        <f t="shared" si="7"/>
        <v>74476300</v>
      </c>
      <c r="O86" s="21">
        <f t="shared" si="8"/>
        <v>-4396300</v>
      </c>
      <c r="P86" s="21">
        <f t="shared" si="9"/>
        <v>0</v>
      </c>
    </row>
    <row r="87" spans="1:16" s="3" customFormat="1" ht="36" customHeight="1">
      <c r="A87" s="6" t="s">
        <v>49</v>
      </c>
      <c r="B87" s="4" t="s">
        <v>44</v>
      </c>
      <c r="C87" s="4">
        <v>10</v>
      </c>
      <c r="D87" s="4" t="s">
        <v>7</v>
      </c>
      <c r="E87" s="4" t="s">
        <v>0</v>
      </c>
      <c r="F87" s="4"/>
      <c r="G87" s="7">
        <f>G88</f>
        <v>70080000</v>
      </c>
      <c r="H87" s="7">
        <f>H88</f>
        <v>74476300</v>
      </c>
      <c r="I87" s="16"/>
      <c r="J87" s="16"/>
      <c r="K87" s="16"/>
      <c r="L87" s="16"/>
      <c r="M87" s="16"/>
      <c r="N87" s="21">
        <f t="shared" si="7"/>
        <v>74476300</v>
      </c>
      <c r="O87" s="21">
        <f t="shared" si="8"/>
        <v>-4396300</v>
      </c>
      <c r="P87" s="21">
        <f t="shared" si="9"/>
        <v>0</v>
      </c>
    </row>
    <row r="88" spans="1:16" s="3" customFormat="1" ht="36" customHeight="1">
      <c r="A88" s="6" t="s">
        <v>50</v>
      </c>
      <c r="B88" s="4" t="s">
        <v>44</v>
      </c>
      <c r="C88" s="4">
        <v>10</v>
      </c>
      <c r="D88" s="4" t="s">
        <v>7</v>
      </c>
      <c r="E88" s="4" t="s">
        <v>1</v>
      </c>
      <c r="F88" s="4"/>
      <c r="G88" s="7">
        <f>G89+G93</f>
        <v>70080000</v>
      </c>
      <c r="H88" s="7">
        <f>H89+H93</f>
        <v>74476300</v>
      </c>
      <c r="I88" s="16"/>
      <c r="J88" s="16"/>
      <c r="K88" s="16"/>
      <c r="L88" s="16"/>
      <c r="M88" s="16"/>
      <c r="N88" s="21">
        <f t="shared" si="7"/>
        <v>74476300</v>
      </c>
      <c r="O88" s="21">
        <f t="shared" si="8"/>
        <v>-4396300</v>
      </c>
      <c r="P88" s="21">
        <f t="shared" si="9"/>
        <v>0</v>
      </c>
    </row>
    <row r="89" spans="1:16" s="3" customFormat="1" ht="36" customHeight="1">
      <c r="A89" s="6" t="s">
        <v>56</v>
      </c>
      <c r="B89" s="4" t="s">
        <v>44</v>
      </c>
      <c r="C89" s="4">
        <v>10</v>
      </c>
      <c r="D89" s="4" t="s">
        <v>7</v>
      </c>
      <c r="E89" s="4" t="s">
        <v>32</v>
      </c>
      <c r="F89" s="4"/>
      <c r="G89" s="7">
        <f aca="true" t="shared" si="10" ref="G89:H91">G90</f>
        <v>34100000</v>
      </c>
      <c r="H89" s="7">
        <f t="shared" si="10"/>
        <v>38695400</v>
      </c>
      <c r="I89" s="16"/>
      <c r="J89" s="16"/>
      <c r="K89" s="16"/>
      <c r="L89" s="16"/>
      <c r="M89" s="16"/>
      <c r="N89" s="21">
        <f t="shared" si="7"/>
        <v>38695400</v>
      </c>
      <c r="O89" s="21">
        <f t="shared" si="8"/>
        <v>-4595400</v>
      </c>
      <c r="P89" s="21">
        <f t="shared" si="9"/>
        <v>0</v>
      </c>
    </row>
    <row r="90" spans="1:16" s="3" customFormat="1" ht="12" customHeight="1">
      <c r="A90" s="6" t="s">
        <v>12</v>
      </c>
      <c r="B90" s="4" t="s">
        <v>44</v>
      </c>
      <c r="C90" s="4">
        <v>10</v>
      </c>
      <c r="D90" s="4" t="s">
        <v>7</v>
      </c>
      <c r="E90" s="4" t="s">
        <v>32</v>
      </c>
      <c r="F90" s="4" t="s">
        <v>13</v>
      </c>
      <c r="G90" s="7">
        <f t="shared" si="10"/>
        <v>34100000</v>
      </c>
      <c r="H90" s="7">
        <f t="shared" si="10"/>
        <v>38695400</v>
      </c>
      <c r="I90" s="16"/>
      <c r="J90" s="16"/>
      <c r="K90" s="16"/>
      <c r="L90" s="16"/>
      <c r="M90" s="16"/>
      <c r="N90" s="21">
        <f t="shared" si="7"/>
        <v>38695400</v>
      </c>
      <c r="O90" s="21">
        <f t="shared" si="8"/>
        <v>-4595400</v>
      </c>
      <c r="P90" s="21">
        <f t="shared" si="9"/>
        <v>0</v>
      </c>
    </row>
    <row r="91" spans="1:16" s="3" customFormat="1" ht="12" customHeight="1">
      <c r="A91" s="6" t="s">
        <v>74</v>
      </c>
      <c r="B91" s="4" t="s">
        <v>44</v>
      </c>
      <c r="C91" s="4">
        <v>10</v>
      </c>
      <c r="D91" s="4" t="s">
        <v>7</v>
      </c>
      <c r="E91" s="4" t="s">
        <v>32</v>
      </c>
      <c r="F91" s="4" t="s">
        <v>75</v>
      </c>
      <c r="G91" s="7">
        <f t="shared" si="10"/>
        <v>34100000</v>
      </c>
      <c r="H91" s="7">
        <f t="shared" si="10"/>
        <v>38695400</v>
      </c>
      <c r="I91" s="16"/>
      <c r="J91" s="16"/>
      <c r="K91" s="16"/>
      <c r="L91" s="16"/>
      <c r="M91" s="16"/>
      <c r="N91" s="21"/>
      <c r="O91" s="21"/>
      <c r="P91" s="21"/>
    </row>
    <row r="92" spans="1:16" s="3" customFormat="1" ht="24" customHeight="1">
      <c r="A92" s="6" t="s">
        <v>61</v>
      </c>
      <c r="B92" s="4" t="s">
        <v>44</v>
      </c>
      <c r="C92" s="4">
        <v>10</v>
      </c>
      <c r="D92" s="4" t="s">
        <v>7</v>
      </c>
      <c r="E92" s="4" t="s">
        <v>32</v>
      </c>
      <c r="F92" s="4" t="s">
        <v>17</v>
      </c>
      <c r="G92" s="5">
        <f>H92+I92+K92+L92+M92</f>
        <v>34100000</v>
      </c>
      <c r="H92" s="5">
        <v>38695400</v>
      </c>
      <c r="I92" s="16"/>
      <c r="J92" s="16"/>
      <c r="K92" s="16"/>
      <c r="L92" s="16">
        <v>-4595400</v>
      </c>
      <c r="M92" s="16"/>
      <c r="N92" s="21">
        <f t="shared" si="7"/>
        <v>34100000</v>
      </c>
      <c r="O92" s="21">
        <f t="shared" si="8"/>
        <v>0</v>
      </c>
      <c r="P92" s="21">
        <f t="shared" si="9"/>
        <v>0</v>
      </c>
    </row>
    <row r="93" spans="1:16" s="3" customFormat="1" ht="12" customHeight="1">
      <c r="A93" s="6" t="s">
        <v>65</v>
      </c>
      <c r="B93" s="4" t="s">
        <v>44</v>
      </c>
      <c r="C93" s="4">
        <v>10</v>
      </c>
      <c r="D93" s="4" t="s">
        <v>7</v>
      </c>
      <c r="E93" s="4" t="s">
        <v>6</v>
      </c>
      <c r="F93" s="4"/>
      <c r="G93" s="7">
        <f>G94</f>
        <v>35980000</v>
      </c>
      <c r="H93" s="7">
        <f>H96</f>
        <v>35780900</v>
      </c>
      <c r="I93" s="16"/>
      <c r="J93" s="16"/>
      <c r="K93" s="16"/>
      <c r="L93" s="16"/>
      <c r="M93" s="16"/>
      <c r="N93" s="21">
        <f t="shared" si="7"/>
        <v>35780900</v>
      </c>
      <c r="O93" s="21">
        <f t="shared" si="8"/>
        <v>199100</v>
      </c>
      <c r="P93" s="21">
        <f t="shared" si="9"/>
        <v>0</v>
      </c>
    </row>
    <row r="94" spans="1:16" s="3" customFormat="1" ht="12" customHeight="1">
      <c r="A94" s="6" t="s">
        <v>12</v>
      </c>
      <c r="B94" s="4" t="s">
        <v>44</v>
      </c>
      <c r="C94" s="4">
        <v>10</v>
      </c>
      <c r="D94" s="4" t="s">
        <v>7</v>
      </c>
      <c r="E94" s="4" t="s">
        <v>6</v>
      </c>
      <c r="F94" s="4" t="s">
        <v>13</v>
      </c>
      <c r="G94" s="7">
        <f>G95</f>
        <v>35980000</v>
      </c>
      <c r="H94" s="7">
        <f>H95</f>
        <v>35780900</v>
      </c>
      <c r="I94" s="16"/>
      <c r="J94" s="16"/>
      <c r="K94" s="16"/>
      <c r="L94" s="16"/>
      <c r="M94" s="16"/>
      <c r="N94" s="21">
        <f t="shared" si="7"/>
        <v>35780900</v>
      </c>
      <c r="O94" s="21">
        <f t="shared" si="8"/>
        <v>199100</v>
      </c>
      <c r="P94" s="21">
        <f t="shared" si="9"/>
        <v>0</v>
      </c>
    </row>
    <row r="95" spans="1:16" s="3" customFormat="1" ht="12" customHeight="1">
      <c r="A95" s="6" t="s">
        <v>74</v>
      </c>
      <c r="B95" s="4" t="s">
        <v>44</v>
      </c>
      <c r="C95" s="4">
        <v>10</v>
      </c>
      <c r="D95" s="4" t="s">
        <v>7</v>
      </c>
      <c r="E95" s="4" t="s">
        <v>6</v>
      </c>
      <c r="F95" s="4" t="s">
        <v>75</v>
      </c>
      <c r="G95" s="7">
        <f>G96</f>
        <v>35980000</v>
      </c>
      <c r="H95" s="7">
        <f>H96</f>
        <v>35780900</v>
      </c>
      <c r="I95" s="16"/>
      <c r="J95" s="16"/>
      <c r="K95" s="16"/>
      <c r="L95" s="16"/>
      <c r="M95" s="16"/>
      <c r="N95" s="21"/>
      <c r="O95" s="21"/>
      <c r="P95" s="21"/>
    </row>
    <row r="96" spans="1:16" s="3" customFormat="1" ht="24" customHeight="1">
      <c r="A96" s="6" t="s">
        <v>61</v>
      </c>
      <c r="B96" s="4" t="s">
        <v>44</v>
      </c>
      <c r="C96" s="4">
        <v>10</v>
      </c>
      <c r="D96" s="4" t="s">
        <v>7</v>
      </c>
      <c r="E96" s="4" t="s">
        <v>6</v>
      </c>
      <c r="F96" s="4" t="s">
        <v>17</v>
      </c>
      <c r="G96" s="5">
        <f>H96+I96+K96+L96+M96</f>
        <v>35980000</v>
      </c>
      <c r="H96" s="5">
        <v>35780900</v>
      </c>
      <c r="I96" s="16"/>
      <c r="J96" s="16"/>
      <c r="K96" s="16"/>
      <c r="L96" s="16">
        <v>199100</v>
      </c>
      <c r="M96" s="16"/>
      <c r="N96" s="21">
        <f t="shared" si="7"/>
        <v>35980000</v>
      </c>
      <c r="O96" s="21">
        <f t="shared" si="8"/>
        <v>0</v>
      </c>
      <c r="P96" s="21">
        <f t="shared" si="9"/>
        <v>0</v>
      </c>
    </row>
    <row r="97" spans="1:13" ht="16.5" customHeight="1">
      <c r="A97" s="6" t="s">
        <v>76</v>
      </c>
      <c r="B97" s="8"/>
      <c r="C97" s="8"/>
      <c r="D97" s="8"/>
      <c r="E97" s="22"/>
      <c r="F97" s="8"/>
      <c r="G97" s="7">
        <f>G12+G25</f>
        <v>289906323.67</v>
      </c>
      <c r="H97" s="27" t="e">
        <f>#REF!+#REF!+#REF!+H12+#REF!+H25+#REF!+#REF!+#REF!+#REF!+#REF!+#REF!+#REF!+#REF!+#REF!+#REF!+#REF!+#REF!+#REF!+#REF!+#REF!+#REF!+#REF!+#REF!+#REF!+#REF!+#REF!+#REF!+#REF!+#REF!+#REF!+#REF!+#REF!+#REF!+#REF!+#REF!+#REF!+#REF!+#REF!+#REF!+#REF!</f>
        <v>#REF!</v>
      </c>
      <c r="I97" s="23">
        <f>SUM(I12:I96)</f>
        <v>0</v>
      </c>
      <c r="J97" s="23">
        <f>SUM(J12:J96)</f>
        <v>0</v>
      </c>
      <c r="K97" s="23">
        <f>SUM(K12:K96)</f>
        <v>0</v>
      </c>
      <c r="L97" s="23">
        <f>SUM(L12:L96)</f>
        <v>3356656.3000000007</v>
      </c>
      <c r="M97" s="23">
        <f>SUM(M12:M96)</f>
        <v>0</v>
      </c>
    </row>
    <row r="98" spans="1:13" ht="16.5" customHeight="1">
      <c r="A98" s="29"/>
      <c r="B98" s="30"/>
      <c r="C98" s="30"/>
      <c r="D98" s="30"/>
      <c r="E98" s="31"/>
      <c r="F98" s="30"/>
      <c r="G98" s="32"/>
      <c r="H98" s="33"/>
      <c r="I98" s="34"/>
      <c r="J98" s="34"/>
      <c r="K98" s="34"/>
      <c r="L98" s="34"/>
      <c r="M98" s="34"/>
    </row>
    <row r="99" spans="1:13" ht="16.5" customHeight="1">
      <c r="A99" s="29"/>
      <c r="B99" s="30"/>
      <c r="C99" s="30"/>
      <c r="D99" s="30"/>
      <c r="E99" s="31"/>
      <c r="F99" s="30"/>
      <c r="G99" s="32"/>
      <c r="H99" s="33"/>
      <c r="I99" s="34"/>
      <c r="J99" s="34"/>
      <c r="K99" s="34"/>
      <c r="L99" s="34"/>
      <c r="M99" s="34"/>
    </row>
  </sheetData>
  <sheetProtection selectLockedCells="1" selectUnlockedCells="1"/>
  <autoFilter ref="A11:N97"/>
  <mergeCells count="2">
    <mergeCell ref="A6:G8"/>
    <mergeCell ref="A9:G9"/>
  </mergeCells>
  <printOptions/>
  <pageMargins left="0.984251968503937" right="0.3937007874015748" top="0" bottom="0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NoZiNN</dc:creator>
  <cp:keywords/>
  <dc:description/>
  <cp:lastModifiedBy>NoZiNN</cp:lastModifiedBy>
  <cp:lastPrinted>2018-12-14T06:12:16Z</cp:lastPrinted>
  <dcterms:modified xsi:type="dcterms:W3CDTF">2018-12-29T06:52:03Z</dcterms:modified>
  <cp:category/>
  <cp:version/>
  <cp:contentType/>
  <cp:contentStatus/>
</cp:coreProperties>
</file>